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shfc1.sharepoint.com/sites/MHCF/Shared Documents/Bond-4 Percent/2023 Bond-TC Application Round Docs/"/>
    </mc:Choice>
  </mc:AlternateContent>
  <xr:revisionPtr revIDLastSave="20" documentId="8_{CD6B9BD5-B8E9-4E23-809E-9B8331790B48}" xr6:coauthVersionLast="47" xr6:coauthVersionMax="47" xr10:uidLastSave="{47F97DD5-3D8F-4CE1-81D1-6E8F123B32D8}"/>
  <bookViews>
    <workbookView xWindow="-120" yWindow="-120" windowWidth="20730" windowHeight="11160" activeTab="1" xr2:uid="{0718E71A-79B6-4042-BB8C-DD26CBA19C22}"/>
  </bookViews>
  <sheets>
    <sheet name="Apps by List" sheetId="1" r:id="rId1"/>
    <sheet name="Apps by Poi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2" l="1"/>
  <c r="I42" i="2" s="1"/>
  <c r="J24" i="2"/>
  <c r="J41" i="2" s="1"/>
  <c r="K24" i="2"/>
  <c r="I39" i="2"/>
  <c r="J39" i="2"/>
  <c r="K39" i="2"/>
  <c r="K41" i="2"/>
  <c r="K42" i="2"/>
  <c r="F8" i="1"/>
  <c r="I12" i="1"/>
  <c r="I18" i="1"/>
  <c r="J18" i="1"/>
  <c r="J12" i="1" s="1"/>
  <c r="I27" i="1"/>
  <c r="I25" i="1" s="1"/>
  <c r="J27" i="1"/>
  <c r="J25" i="1" s="1"/>
  <c r="I33" i="1"/>
  <c r="J33" i="1"/>
  <c r="I42" i="1"/>
  <c r="J42" i="1"/>
  <c r="I44" i="1"/>
  <c r="I49" i="1"/>
  <c r="J49" i="1"/>
  <c r="I57" i="1"/>
  <c r="I59" i="1"/>
  <c r="I64" i="1"/>
  <c r="I62" i="1" s="1"/>
  <c r="J64" i="1"/>
  <c r="J62" i="1" s="1"/>
  <c r="I70" i="1"/>
  <c r="J42" i="2" l="1"/>
</calcChain>
</file>

<file path=xl/sharedStrings.xml><?xml version="1.0" encoding="utf-8"?>
<sst xmlns="http://schemas.openxmlformats.org/spreadsheetml/2006/main" count="327" uniqueCount="155">
  <si>
    <t>Legend:</t>
  </si>
  <si>
    <t>WASHINGTON STATE HOUSING FINANCE COMMISSION</t>
  </si>
  <si>
    <t>Lists 1-4: New Production</t>
  </si>
  <si>
    <t xml:space="preserve">Bonds with 4% Housing Tax Credit Program </t>
  </si>
  <si>
    <t>Lists 5-8: Preservation (Acquisition-Rehab)</t>
  </si>
  <si>
    <t>2023 Allocation List</t>
  </si>
  <si>
    <t>King &amp; Snohomish County Requests</t>
  </si>
  <si>
    <t>Balance of State Requests</t>
  </si>
  <si>
    <t>Total Applications:</t>
  </si>
  <si>
    <t>Total Requested:  $773,689,207</t>
  </si>
  <si>
    <t>**Waiting List Projects (Alphabetic order)</t>
  </si>
  <si>
    <t>Total Allocations:</t>
  </si>
  <si>
    <t>Total Allocations:  $251,392,754</t>
  </si>
  <si>
    <t xml:space="preserve">     Total homes financed: </t>
  </si>
  <si>
    <t>% of Low-Income Housing Units and Set-Asides</t>
  </si>
  <si>
    <t>List #</t>
  </si>
  <si>
    <t>Buckets/Pools</t>
  </si>
  <si>
    <t>Project Sponsor</t>
  </si>
  <si>
    <t>Community Based Organization</t>
  </si>
  <si>
    <t>City</t>
  </si>
  <si>
    <t>County</t>
  </si>
  <si>
    <t>Points</t>
  </si>
  <si>
    <t>Tax-Exempt 
Bond Request</t>
  </si>
  <si>
    <t>Recycled
Bond Request</t>
  </si>
  <si>
    <t>Total Low-Income Units</t>
  </si>
  <si>
    <t>50% AMI</t>
  </si>
  <si>
    <t>60% AMI</t>
  </si>
  <si>
    <t>Elderly</t>
  </si>
  <si>
    <t>Large Households</t>
  </si>
  <si>
    <t>Disabled</t>
  </si>
  <si>
    <t>New Production/Public Leverage/King and Snohomish</t>
  </si>
  <si>
    <t>Ardea at Totem Lake</t>
  </si>
  <si>
    <t>Together We Grow</t>
  </si>
  <si>
    <t>Imagine Housing</t>
  </si>
  <si>
    <t>Kirkland</t>
  </si>
  <si>
    <t>King</t>
  </si>
  <si>
    <t>MLK Mixed-Use and Early Learning Center</t>
  </si>
  <si>
    <t>Low Income Housing Institute</t>
  </si>
  <si>
    <t>Refugee Women's Alliance</t>
  </si>
  <si>
    <t>Seattle</t>
  </si>
  <si>
    <t>St. Luke's Affordable Housing</t>
  </si>
  <si>
    <t>BRIDGE Housing Corporation</t>
  </si>
  <si>
    <t>St. Luke's Church</t>
  </si>
  <si>
    <t>Victory Northgate</t>
  </si>
  <si>
    <t>GMD Development LLC</t>
  </si>
  <si>
    <t>Northwest Education Access</t>
  </si>
  <si>
    <t>Mercy Angle Lake Family Housing</t>
  </si>
  <si>
    <t>Mercy Housing Northwest</t>
  </si>
  <si>
    <t>The Arc of King County</t>
  </si>
  <si>
    <t>SeaTac</t>
  </si>
  <si>
    <t>**</t>
  </si>
  <si>
    <t>New Hope Family Housing</t>
  </si>
  <si>
    <t>New Hope Community Development Institute</t>
  </si>
  <si>
    <t>South Park Family Housing &amp; Office</t>
  </si>
  <si>
    <t>Sea Mar Community Health Centers</t>
  </si>
  <si>
    <t>SRM NE Seattle</t>
  </si>
  <si>
    <t>SRMAH, LLC</t>
  </si>
  <si>
    <t>Urban League of Metropolitan Seattle</t>
  </si>
  <si>
    <t>New Production/Public Leverage/Balance of State</t>
  </si>
  <si>
    <t>Camas Flats</t>
  </si>
  <si>
    <t>Shelter Resources, Inc.</t>
  </si>
  <si>
    <t>Opportunity Council</t>
  </si>
  <si>
    <t>Oak Harbor</t>
  </si>
  <si>
    <t>Island</t>
  </si>
  <si>
    <t>Lansdale Pointe</t>
  </si>
  <si>
    <t>Southport Financial Services</t>
  </si>
  <si>
    <t>N/A</t>
  </si>
  <si>
    <t>Olympia</t>
  </si>
  <si>
    <t>Thurston</t>
  </si>
  <si>
    <t>Viridian Grove</t>
  </si>
  <si>
    <t>Tacoma</t>
  </si>
  <si>
    <t>Pierce</t>
  </si>
  <si>
    <t>New Production/No Public Leverage/King and Snohomish</t>
  </si>
  <si>
    <t>Elements at Georgetown</t>
  </si>
  <si>
    <t>Georgetown Community Development Authority</t>
  </si>
  <si>
    <t>J2SeaTac</t>
  </si>
  <si>
    <t>J2Housing Corp</t>
  </si>
  <si>
    <t>African Community Housing &amp; Development</t>
  </si>
  <si>
    <t>Rucker Avenue</t>
  </si>
  <si>
    <t>DevCo, LLC</t>
  </si>
  <si>
    <t>Rise Up Academy</t>
  </si>
  <si>
    <t>Everett</t>
  </si>
  <si>
    <t>Snohomish</t>
  </si>
  <si>
    <t>Seneca Park</t>
  </si>
  <si>
    <t>Next Chapter</t>
  </si>
  <si>
    <t>Seatac</t>
  </si>
  <si>
    <t>Village at Lake Stevens</t>
  </si>
  <si>
    <t>Veteran's Village</t>
  </si>
  <si>
    <t>Lake Stevens</t>
  </si>
  <si>
    <t>New Production/No Public Leverage/Balance of State</t>
  </si>
  <si>
    <t>Kendrick Landing</t>
  </si>
  <si>
    <t>Lakewood</t>
  </si>
  <si>
    <t>Copper Grove Apartments</t>
  </si>
  <si>
    <t>Inland Construction and Development Co</t>
  </si>
  <si>
    <t>Family Support Center of South Sound</t>
  </si>
  <si>
    <t>Preservation/Public Leverage/King and Snohomish</t>
  </si>
  <si>
    <t>Pacific Apartments Rehabilitation</t>
  </si>
  <si>
    <t>Plymouth Housing</t>
  </si>
  <si>
    <t>Preservation/Public Leverage/Balance of State</t>
  </si>
  <si>
    <t>No applications received</t>
  </si>
  <si>
    <t>Preservation/No Public Leverage/King and Snohomish</t>
  </si>
  <si>
    <t>Vintage at Everett</t>
  </si>
  <si>
    <t>Vintage Housing</t>
  </si>
  <si>
    <t>Preservation/No Public Leverage/Balance of State</t>
  </si>
  <si>
    <t>Anacortes WA Portfolio Application</t>
  </si>
  <si>
    <t>Evergreen Development Solutions</t>
  </si>
  <si>
    <t>Multiple</t>
  </si>
  <si>
    <t>St Jude Havens Portfolio (El Estero &amp; CJ Court)</t>
  </si>
  <si>
    <t>Catholic Housing Services of Eastern Washington</t>
  </si>
  <si>
    <t>Take Up The Cause</t>
  </si>
  <si>
    <t>Spokane</t>
  </si>
  <si>
    <t>Statewide Bond Round Totals:</t>
  </si>
  <si>
    <t>Total Requested:</t>
  </si>
  <si>
    <t xml:space="preserve">  Total Allocations:</t>
  </si>
  <si>
    <t>Allocations by List:</t>
  </si>
  <si>
    <t>Applications Received</t>
  </si>
  <si>
    <t>Applications Allocated</t>
  </si>
  <si>
    <t>List 1</t>
  </si>
  <si>
    <t>New/Public Leverage/     King and SnoCo</t>
  </si>
  <si>
    <t>List 2</t>
  </si>
  <si>
    <t>New/Public Leverage/ Balance of State</t>
  </si>
  <si>
    <t>List 3</t>
  </si>
  <si>
    <t>New/No Public Leverage/ King and SnoCo</t>
  </si>
  <si>
    <t>List 4</t>
  </si>
  <si>
    <t>New/No Public Leverage/ Balance of State</t>
  </si>
  <si>
    <t>List 5</t>
  </si>
  <si>
    <t>Acq-Rehab/ Public Leverage/ King and SnoCo</t>
  </si>
  <si>
    <t>List 6</t>
  </si>
  <si>
    <t>Acq-Rehab/ Public Leverage/ Balance of State</t>
  </si>
  <si>
    <t>List 7</t>
  </si>
  <si>
    <t>Acq-Rehab/ No Public Leverage/ King and SnoCo</t>
  </si>
  <si>
    <t>List 8</t>
  </si>
  <si>
    <t>Acq-Rehab/ No Public Leverage/Balance of State</t>
  </si>
  <si>
    <t>WASHINGTON STATE HOUSING FINANCE COMMISSION
Bonds with 4% Housing Tax Credit Program Reservations List</t>
  </si>
  <si>
    <t>Total Applications: 22</t>
  </si>
  <si>
    <t>Total Allocations: 9</t>
  </si>
  <si>
    <t>Priority</t>
  </si>
  <si>
    <t>Target*</t>
  </si>
  <si>
    <t>Applications/Available Bond Cap</t>
  </si>
  <si>
    <t>Allocation List</t>
  </si>
  <si>
    <t>Acq-Rehab</t>
  </si>
  <si>
    <t>15-25%</t>
  </si>
  <si>
    <t>Outside King/Snohomish</t>
  </si>
  <si>
    <t>Public Leverage</t>
  </si>
  <si>
    <t>50-60%</t>
  </si>
  <si>
    <t xml:space="preserve">* Note that projects may fall into several categories, thus the targets do not add up to 100%. </t>
  </si>
  <si>
    <t>* Percentages are based on $ amounts</t>
  </si>
  <si>
    <t>Project Name</t>
  </si>
  <si>
    <t>Tax-Exempt Bond Request</t>
  </si>
  <si>
    <t>Recycled Bond Request</t>
  </si>
  <si>
    <t>Anacortes Manor Washington Portfolio</t>
  </si>
  <si>
    <t>St. Luke's Episcopal Church</t>
  </si>
  <si>
    <t>Awarded Subtotal</t>
  </si>
  <si>
    <t>Applications not competitvely ranked</t>
  </si>
  <si>
    <t>l.l.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</si>
</sst>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theme="3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sz val="11"/>
      <color rgb="FF59595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59595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20"/>
      <color theme="3"/>
      <name val="Calibri Light"/>
      <family val="2"/>
      <scheme val="major"/>
    </font>
    <font>
      <b/>
      <sz val="12"/>
      <color rgb="FF44546A"/>
      <name val="Calibri"/>
      <family val="2"/>
      <scheme val="minor"/>
    </font>
    <font>
      <sz val="12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rgb="FF8EA9DB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rgb="FF8EA9DB"/>
      </top>
      <bottom/>
      <diagonal/>
    </border>
    <border>
      <left style="thin">
        <color theme="8"/>
      </left>
      <right/>
      <top style="thin">
        <color rgb="FF8EA9DB"/>
      </top>
      <bottom style="thin">
        <color rgb="FF8EA9DB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  <border>
      <left style="medium">
        <color theme="4" tint="0.39997558519241921"/>
      </left>
      <right/>
      <top/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/>
      <diagonal/>
    </border>
    <border>
      <left style="medium">
        <color theme="4" tint="0.39997558519241921"/>
      </left>
      <right/>
      <top/>
      <bottom/>
      <diagonal/>
    </border>
    <border>
      <left/>
      <right style="medium">
        <color theme="4" tint="0.39997558519241921"/>
      </right>
      <top style="medium">
        <color theme="4" tint="0.39997558519241921"/>
      </top>
      <bottom/>
      <diagonal/>
    </border>
    <border>
      <left style="medium">
        <color theme="4" tint="0.39997558519241921"/>
      </left>
      <right/>
      <top style="medium">
        <color theme="4" tint="0.39997558519241921"/>
      </top>
      <bottom/>
      <diagonal/>
    </border>
    <border>
      <left/>
      <right/>
      <top/>
      <bottom style="medium">
        <color rgb="FF8EA9DB"/>
      </bottom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4" tint="0.59999389629810485"/>
      </bottom>
      <diagonal/>
    </border>
    <border>
      <left/>
      <right/>
      <top style="medium">
        <color theme="8"/>
      </top>
      <bottom/>
      <diagonal/>
    </border>
    <border>
      <left style="thin">
        <color theme="4" tint="0.39997558519241921"/>
      </left>
      <right/>
      <top style="thin">
        <color theme="8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8"/>
      </top>
      <bottom style="thin">
        <color theme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42">
    <xf numFmtId="0" fontId="0" fillId="0" borderId="0" xfId="0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center"/>
    </xf>
    <xf numFmtId="165" fontId="5" fillId="0" borderId="0" xfId="3" applyNumberFormat="1" applyFont="1" applyBorder="1" applyAlignment="1">
      <alignment horizontal="left" vertical="center" wrapText="1"/>
    </xf>
    <xf numFmtId="165" fontId="6" fillId="0" borderId="0" xfId="3" applyNumberFormat="1" applyFont="1" applyBorder="1" applyAlignment="1">
      <alignment horizontal="center" vertical="center"/>
    </xf>
    <xf numFmtId="9" fontId="5" fillId="0" borderId="0" xfId="3" applyFont="1" applyBorder="1" applyAlignment="1">
      <alignment horizontal="left" vertical="center" wrapText="1"/>
    </xf>
    <xf numFmtId="9" fontId="6" fillId="0" borderId="0" xfId="3" applyFont="1" applyBorder="1" applyAlignment="1">
      <alignment horizontal="center" vertical="center"/>
    </xf>
    <xf numFmtId="0" fontId="5" fillId="0" borderId="0" xfId="5" applyFont="1" applyBorder="1" applyAlignment="1">
      <alignment horizontal="left" vertical="center" wrapText="1"/>
    </xf>
    <xf numFmtId="0" fontId="6" fillId="0" borderId="0" xfId="5" applyFont="1" applyBorder="1" applyAlignment="1">
      <alignment horizontal="center" vertical="center"/>
    </xf>
    <xf numFmtId="0" fontId="5" fillId="0" borderId="0" xfId="4" applyFont="1" applyBorder="1" applyAlignment="1">
      <alignment horizontal="left" vertical="center" wrapText="1"/>
    </xf>
    <xf numFmtId="0" fontId="6" fillId="0" borderId="0" xfId="4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5" applyFont="1" applyBorder="1" applyAlignment="1">
      <alignment horizontal="center" vertical="center"/>
    </xf>
    <xf numFmtId="0" fontId="8" fillId="0" borderId="0" xfId="4" applyFont="1" applyBorder="1" applyAlignment="1">
      <alignment horizontal="right" vertical="center"/>
    </xf>
    <xf numFmtId="166" fontId="6" fillId="0" borderId="0" xfId="1" applyNumberFormat="1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0" fontId="6" fillId="0" borderId="0" xfId="5" applyFont="1" applyBorder="1" applyAlignment="1">
      <alignment horizontal="right" vertical="center"/>
    </xf>
    <xf numFmtId="0" fontId="6" fillId="0" borderId="0" xfId="5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left"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1" xfId="0" applyBorder="1"/>
    <xf numFmtId="165" fontId="11" fillId="0" borderId="1" xfId="0" applyNumberFormat="1" applyFont="1" applyBorder="1" applyAlignment="1">
      <alignment horizontal="left" indent="2"/>
    </xf>
    <xf numFmtId="165" fontId="11" fillId="0" borderId="1" xfId="2" applyNumberFormat="1" applyFont="1" applyBorder="1"/>
    <xf numFmtId="0" fontId="11" fillId="0" borderId="1" xfId="0" applyFont="1" applyBorder="1" applyAlignment="1">
      <alignment horizontal="left" indent="2"/>
    </xf>
    <xf numFmtId="0" fontId="11" fillId="0" borderId="1" xfId="0" applyFont="1" applyBorder="1" applyAlignment="1">
      <alignment horizontal="center"/>
    </xf>
    <xf numFmtId="166" fontId="12" fillId="0" borderId="0" xfId="1" applyNumberFormat="1" applyFont="1" applyAlignment="1">
      <alignment horizontal="left" indent="1"/>
    </xf>
    <xf numFmtId="165" fontId="12" fillId="0" borderId="0" xfId="2" applyNumberFormat="1" applyFont="1" applyAlignment="1">
      <alignment horizontal="left" indent="1"/>
    </xf>
    <xf numFmtId="165" fontId="12" fillId="0" borderId="0" xfId="2" applyNumberFormat="1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13" fillId="0" borderId="0" xfId="7" applyFont="1" applyFill="1" applyBorder="1"/>
    <xf numFmtId="165" fontId="13" fillId="0" borderId="0" xfId="7" applyNumberFormat="1" applyFont="1" applyFill="1" applyBorder="1"/>
    <xf numFmtId="0" fontId="14" fillId="0" borderId="0" xfId="0" applyFont="1"/>
    <xf numFmtId="0" fontId="13" fillId="0" borderId="0" xfId="7" applyFont="1" applyFill="1" applyBorder="1" applyAlignment="1">
      <alignment horizontal="left" indent="1"/>
    </xf>
    <xf numFmtId="165" fontId="15" fillId="0" borderId="0" xfId="7" applyNumberFormat="1" applyFont="1" applyFill="1"/>
    <xf numFmtId="165" fontId="15" fillId="0" borderId="0" xfId="7" applyNumberFormat="1" applyFont="1" applyFill="1" applyBorder="1"/>
    <xf numFmtId="0" fontId="15" fillId="0" borderId="0" xfId="0" applyFont="1" applyAlignment="1">
      <alignment horizontal="left" indent="1"/>
    </xf>
    <xf numFmtId="166" fontId="15" fillId="0" borderId="0" xfId="1" applyNumberFormat="1" applyFont="1" applyAlignment="1">
      <alignment horizontal="left" indent="1"/>
    </xf>
    <xf numFmtId="165" fontId="16" fillId="0" borderId="2" xfId="2" applyNumberFormat="1" applyFont="1" applyBorder="1"/>
    <xf numFmtId="0" fontId="16" fillId="0" borderId="0" xfId="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indent="1"/>
    </xf>
    <xf numFmtId="0" fontId="13" fillId="4" borderId="3" xfId="7" applyFont="1" applyBorder="1"/>
    <xf numFmtId="0" fontId="13" fillId="4" borderId="0" xfId="7" applyFont="1" applyBorder="1"/>
    <xf numFmtId="165" fontId="17" fillId="4" borderId="3" xfId="7" applyNumberFormat="1" applyFont="1" applyBorder="1"/>
    <xf numFmtId="0" fontId="13" fillId="4" borderId="3" xfId="7" applyFont="1" applyBorder="1" applyAlignment="1">
      <alignment horizontal="center"/>
    </xf>
    <xf numFmtId="0" fontId="18" fillId="4" borderId="0" xfId="7" applyFont="1" applyBorder="1"/>
    <xf numFmtId="0" fontId="13" fillId="4" borderId="3" xfId="7" applyFont="1" applyBorder="1" applyAlignment="1">
      <alignment horizontal="left" indent="1"/>
    </xf>
    <xf numFmtId="0" fontId="0" fillId="6" borderId="4" xfId="0" applyFill="1" applyBorder="1"/>
    <xf numFmtId="0" fontId="0" fillId="6" borderId="5" xfId="0" applyFill="1" applyBorder="1"/>
    <xf numFmtId="165" fontId="0" fillId="6" borderId="4" xfId="2" applyNumberFormat="1" applyFont="1" applyFill="1" applyBorder="1" applyAlignment="1">
      <alignment horizontal="right" indent="1"/>
    </xf>
    <xf numFmtId="165" fontId="0" fillId="6" borderId="6" xfId="2" applyNumberFormat="1" applyFont="1" applyFill="1" applyBorder="1"/>
    <xf numFmtId="0" fontId="0" fillId="6" borderId="6" xfId="0" applyFill="1" applyBorder="1" applyAlignment="1">
      <alignment horizontal="right" indent="1"/>
    </xf>
    <xf numFmtId="0" fontId="0" fillId="6" borderId="6" xfId="0" applyFill="1" applyBorder="1" applyAlignment="1">
      <alignment horizontal="center"/>
    </xf>
    <xf numFmtId="0" fontId="0" fillId="6" borderId="6" xfId="0" applyFill="1" applyBorder="1" applyAlignment="1">
      <alignment horizontal="left" indent="1"/>
    </xf>
    <xf numFmtId="0" fontId="0" fillId="6" borderId="4" xfId="0" applyFill="1" applyBorder="1" applyAlignment="1">
      <alignment horizontal="left" indent="1"/>
    </xf>
    <xf numFmtId="0" fontId="4" fillId="6" borderId="6" xfId="0" applyFont="1" applyFill="1" applyBorder="1" applyAlignment="1">
      <alignment horizontal="left" indent="1"/>
    </xf>
    <xf numFmtId="0" fontId="0" fillId="0" borderId="2" xfId="0" applyBorder="1"/>
    <xf numFmtId="165" fontId="0" fillId="0" borderId="0" xfId="2" applyNumberFormat="1" applyFont="1" applyAlignment="1">
      <alignment horizontal="right" indent="1"/>
    </xf>
    <xf numFmtId="165" fontId="0" fillId="0" borderId="0" xfId="2" applyNumberFormat="1" applyFont="1"/>
    <xf numFmtId="0" fontId="0" fillId="0" borderId="0" xfId="0" applyAlignment="1">
      <alignment horizontal="right" indent="1"/>
    </xf>
    <xf numFmtId="0" fontId="4" fillId="0" borderId="0" xfId="0" applyFont="1" applyAlignment="1">
      <alignment horizontal="left" indent="1"/>
    </xf>
    <xf numFmtId="0" fontId="19" fillId="0" borderId="0" xfId="0" applyFont="1"/>
    <xf numFmtId="165" fontId="15" fillId="0" borderId="7" xfId="2" applyNumberFormat="1" applyFont="1" applyBorder="1"/>
    <xf numFmtId="165" fontId="16" fillId="0" borderId="0" xfId="2" applyNumberFormat="1" applyFont="1"/>
    <xf numFmtId="0" fontId="19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indent="1"/>
    </xf>
    <xf numFmtId="165" fontId="15" fillId="0" borderId="2" xfId="2" applyNumberFormat="1" applyFont="1" applyBorder="1"/>
    <xf numFmtId="0" fontId="15" fillId="0" borderId="0" xfId="0" applyFont="1" applyAlignment="1">
      <alignment horizontal="center"/>
    </xf>
    <xf numFmtId="0" fontId="13" fillId="5" borderId="7" xfId="8" applyFont="1" applyBorder="1"/>
    <xf numFmtId="0" fontId="13" fillId="5" borderId="3" xfId="8" applyFont="1" applyBorder="1"/>
    <xf numFmtId="165" fontId="17" fillId="5" borderId="3" xfId="8" applyNumberFormat="1" applyFont="1" applyBorder="1"/>
    <xf numFmtId="0" fontId="13" fillId="5" borderId="3" xfId="8" applyFont="1" applyBorder="1" applyAlignment="1">
      <alignment horizontal="center"/>
    </xf>
    <xf numFmtId="0" fontId="18" fillId="5" borderId="3" xfId="8" applyFont="1" applyBorder="1"/>
    <xf numFmtId="0" fontId="13" fillId="5" borderId="3" xfId="8" applyFont="1" applyBorder="1" applyAlignment="1">
      <alignment horizontal="left" indent="1"/>
    </xf>
    <xf numFmtId="167" fontId="0" fillId="6" borderId="7" xfId="2" applyNumberFormat="1" applyFont="1" applyFill="1" applyBorder="1" applyAlignment="1">
      <alignment horizontal="fill"/>
    </xf>
    <xf numFmtId="0" fontId="0" fillId="6" borderId="6" xfId="0" applyFill="1" applyBorder="1"/>
    <xf numFmtId="165" fontId="0" fillId="6" borderId="6" xfId="2" applyNumberFormat="1" applyFont="1" applyFill="1" applyBorder="1" applyAlignment="1">
      <alignment horizontal="right" indent="1"/>
    </xf>
    <xf numFmtId="167" fontId="0" fillId="0" borderId="0" xfId="2" applyNumberFormat="1" applyFont="1" applyAlignment="1">
      <alignment horizontal="fill"/>
    </xf>
    <xf numFmtId="165" fontId="4" fillId="0" borderId="0" xfId="2" applyNumberFormat="1" applyFont="1" applyBorder="1"/>
    <xf numFmtId="167" fontId="15" fillId="0" borderId="0" xfId="2" applyNumberFormat="1" applyFont="1" applyAlignment="1">
      <alignment horizontal="fill"/>
    </xf>
    <xf numFmtId="0" fontId="15" fillId="0" borderId="0" xfId="0" applyFont="1"/>
    <xf numFmtId="165" fontId="15" fillId="0" borderId="0" xfId="2" applyNumberFormat="1" applyFont="1" applyBorder="1" applyAlignment="1">
      <alignment horizontal="right" indent="1"/>
    </xf>
    <xf numFmtId="165" fontId="15" fillId="0" borderId="0" xfId="2" applyNumberFormat="1" applyFont="1" applyBorder="1"/>
    <xf numFmtId="0" fontId="15" fillId="0" borderId="0" xfId="0" applyFont="1" applyAlignment="1">
      <alignment horizontal="right" indent="1"/>
    </xf>
    <xf numFmtId="0" fontId="20" fillId="0" borderId="0" xfId="0" applyFont="1" applyAlignment="1">
      <alignment horizontal="left" indent="1"/>
    </xf>
    <xf numFmtId="0" fontId="18" fillId="4" borderId="3" xfId="7" applyFont="1" applyBorder="1"/>
    <xf numFmtId="167" fontId="0" fillId="6" borderId="4" xfId="2" applyNumberFormat="1" applyFont="1" applyFill="1" applyBorder="1" applyAlignment="1">
      <alignment horizontal="fill"/>
    </xf>
    <xf numFmtId="167" fontId="0" fillId="6" borderId="6" xfId="2" applyNumberFormat="1" applyFont="1" applyFill="1" applyBorder="1"/>
    <xf numFmtId="165" fontId="0" fillId="6" borderId="6" xfId="2" applyNumberFormat="1" applyFont="1" applyFill="1" applyBorder="1" applyAlignment="1">
      <alignment horizontal="left" indent="1"/>
    </xf>
    <xf numFmtId="165" fontId="12" fillId="0" borderId="0" xfId="2" applyNumberFormat="1" applyFont="1" applyBorder="1"/>
    <xf numFmtId="0" fontId="21" fillId="0" borderId="0" xfId="0" applyFont="1" applyAlignment="1">
      <alignment horizontal="left" indent="1"/>
    </xf>
    <xf numFmtId="0" fontId="13" fillId="5" borderId="0" xfId="8" applyFont="1" applyBorder="1"/>
    <xf numFmtId="165" fontId="19" fillId="0" borderId="0" xfId="2" applyNumberFormat="1" applyFont="1"/>
    <xf numFmtId="0" fontId="12" fillId="0" borderId="0" xfId="0" applyFont="1" applyAlignment="1">
      <alignment horizontal="right" indent="1"/>
    </xf>
    <xf numFmtId="0" fontId="22" fillId="0" borderId="0" xfId="0" applyFont="1"/>
    <xf numFmtId="0" fontId="22" fillId="0" borderId="0" xfId="0" applyFont="1" applyAlignment="1">
      <alignment horizontal="right" indent="1"/>
    </xf>
    <xf numFmtId="0" fontId="22" fillId="0" borderId="0" xfId="0" applyFont="1" applyAlignment="1">
      <alignment horizontal="left" indent="1"/>
    </xf>
    <xf numFmtId="165" fontId="16" fillId="0" borderId="0" xfId="2" applyNumberFormat="1" applyFont="1" applyBorder="1"/>
    <xf numFmtId="0" fontId="12" fillId="0" borderId="0" xfId="0" applyFont="1"/>
    <xf numFmtId="168" fontId="0" fillId="6" borderId="6" xfId="3" applyNumberFormat="1" applyFont="1" applyFill="1" applyBorder="1"/>
    <xf numFmtId="167" fontId="17" fillId="0" borderId="0" xfId="2" applyNumberFormat="1" applyFont="1"/>
    <xf numFmtId="168" fontId="17" fillId="0" borderId="0" xfId="3" applyNumberFormat="1" applyFont="1"/>
    <xf numFmtId="0" fontId="17" fillId="0" borderId="0" xfId="0" applyFont="1"/>
    <xf numFmtId="165" fontId="17" fillId="0" borderId="0" xfId="2" applyNumberFormat="1" applyFont="1" applyAlignment="1">
      <alignment horizontal="right" indent="1"/>
    </xf>
    <xf numFmtId="0" fontId="17" fillId="0" borderId="0" xfId="0" applyFont="1" applyAlignment="1">
      <alignment horizontal="right" inden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indent="1"/>
    </xf>
    <xf numFmtId="166" fontId="12" fillId="0" borderId="0" xfId="1" applyNumberFormat="1" applyFont="1" applyFill="1" applyBorder="1" applyAlignment="1">
      <alignment horizontal="left" indent="1"/>
    </xf>
    <xf numFmtId="166" fontId="15" fillId="0" borderId="0" xfId="1" applyNumberFormat="1" applyFont="1" applyFill="1" applyBorder="1" applyAlignment="1">
      <alignment horizontal="left" indent="1"/>
    </xf>
    <xf numFmtId="165" fontId="15" fillId="0" borderId="7" xfId="0" applyNumberFormat="1" applyFont="1" applyBorder="1"/>
    <xf numFmtId="0" fontId="13" fillId="4" borderId="7" xfId="7" applyFont="1" applyBorder="1"/>
    <xf numFmtId="165" fontId="17" fillId="4" borderId="0" xfId="7" applyNumberFormat="1" applyFont="1" applyBorder="1"/>
    <xf numFmtId="0" fontId="13" fillId="4" borderId="0" xfId="7" applyFont="1" applyBorder="1" applyAlignment="1">
      <alignment horizontal="center"/>
    </xf>
    <xf numFmtId="0" fontId="13" fillId="4" borderId="0" xfId="7" applyFont="1" applyBorder="1" applyAlignment="1">
      <alignment horizontal="left" indent="1"/>
    </xf>
    <xf numFmtId="165" fontId="0" fillId="6" borderId="5" xfId="2" applyNumberFormat="1" applyFont="1" applyFill="1" applyBorder="1"/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4" fillId="6" borderId="5" xfId="0" applyFont="1" applyFill="1" applyBorder="1" applyAlignment="1">
      <alignment horizontal="left" indent="1"/>
    </xf>
    <xf numFmtId="166" fontId="23" fillId="0" borderId="5" xfId="1" applyNumberFormat="1" applyFont="1" applyFill="1" applyBorder="1" applyAlignment="1">
      <alignment horizontal="left" indent="1"/>
    </xf>
    <xf numFmtId="165" fontId="23" fillId="0" borderId="5" xfId="2" applyNumberFormat="1" applyFont="1" applyFill="1" applyBorder="1" applyAlignment="1">
      <alignment horizontal="left" indent="1"/>
    </xf>
    <xf numFmtId="165" fontId="24" fillId="0" borderId="5" xfId="2" applyNumberFormat="1" applyFont="1" applyBorder="1"/>
    <xf numFmtId="167" fontId="23" fillId="0" borderId="5" xfId="2" applyNumberFormat="1" applyFont="1" applyFill="1" applyBorder="1" applyAlignment="1">
      <alignment horizontal="left" indent="1"/>
    </xf>
    <xf numFmtId="0" fontId="23" fillId="0" borderId="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5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165" fontId="19" fillId="0" borderId="0" xfId="2" applyNumberFormat="1" applyFont="1" applyFill="1" applyBorder="1" applyAlignment="1">
      <alignment horizontal="left" indent="1"/>
    </xf>
    <xf numFmtId="165" fontId="19" fillId="0" borderId="0" xfId="2" applyNumberFormat="1" applyFont="1" applyFill="1" applyBorder="1"/>
    <xf numFmtId="167" fontId="19" fillId="0" borderId="0" xfId="2" applyNumberFormat="1" applyFont="1" applyFill="1" applyBorder="1" applyAlignment="1">
      <alignment horizontal="left" indent="1"/>
    </xf>
    <xf numFmtId="166" fontId="21" fillId="0" borderId="0" xfId="1" applyNumberFormat="1" applyFont="1" applyBorder="1"/>
    <xf numFmtId="165" fontId="15" fillId="0" borderId="0" xfId="0" applyNumberFormat="1" applyFont="1"/>
    <xf numFmtId="166" fontId="16" fillId="0" borderId="0" xfId="1" applyNumberFormat="1" applyFont="1" applyAlignment="1">
      <alignment horizontal="left" indent="1"/>
    </xf>
    <xf numFmtId="165" fontId="15" fillId="0" borderId="0" xfId="2" applyNumberFormat="1" applyFont="1"/>
    <xf numFmtId="0" fontId="13" fillId="5" borderId="0" xfId="8" applyFont="1" applyBorder="1" applyAlignment="1">
      <alignment horizontal="left" indent="1"/>
    </xf>
    <xf numFmtId="0" fontId="25" fillId="6" borderId="8" xfId="5" applyFont="1" applyFill="1" applyBorder="1" applyAlignment="1">
      <alignment horizontal="center" vertical="center" wrapText="1"/>
    </xf>
    <xf numFmtId="0" fontId="25" fillId="6" borderId="9" xfId="5" applyFont="1" applyFill="1" applyBorder="1" applyAlignment="1">
      <alignment horizontal="center" vertical="center" wrapText="1"/>
    </xf>
    <xf numFmtId="0" fontId="25" fillId="6" borderId="10" xfId="5" applyFont="1" applyFill="1" applyBorder="1" applyAlignment="1">
      <alignment horizontal="center" vertical="center" wrapText="1"/>
    </xf>
    <xf numFmtId="0" fontId="25" fillId="6" borderId="11" xfId="5" applyFont="1" applyFill="1" applyBorder="1" applyAlignment="1">
      <alignment horizontal="center" vertical="center" wrapText="1"/>
    </xf>
    <xf numFmtId="0" fontId="3" fillId="6" borderId="11" xfId="5" applyFill="1" applyBorder="1" applyAlignment="1">
      <alignment horizontal="center" vertical="center" wrapText="1"/>
    </xf>
    <xf numFmtId="165" fontId="3" fillId="6" borderId="11" xfId="5" applyNumberFormat="1" applyFill="1" applyBorder="1" applyAlignment="1">
      <alignment horizontal="center" vertical="center" wrapText="1"/>
    </xf>
    <xf numFmtId="0" fontId="3" fillId="6" borderId="10" xfId="5" applyFill="1" applyBorder="1" applyAlignment="1">
      <alignment horizontal="center" vertical="center" wrapText="1"/>
    </xf>
    <xf numFmtId="0" fontId="0" fillId="6" borderId="14" xfId="0" applyFill="1" applyBorder="1"/>
    <xf numFmtId="165" fontId="0" fillId="6" borderId="14" xfId="0" applyNumberFormat="1" applyFill="1" applyBorder="1"/>
    <xf numFmtId="165" fontId="0" fillId="6" borderId="14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6" fontId="6" fillId="0" borderId="0" xfId="1" applyNumberFormat="1" applyFont="1" applyAlignment="1">
      <alignment horizontal="left" vertical="center"/>
    </xf>
    <xf numFmtId="0" fontId="6" fillId="0" borderId="0" xfId="9" applyFont="1" applyBorder="1" applyAlignment="1">
      <alignment horizontal="center" vertical="center"/>
    </xf>
    <xf numFmtId="0" fontId="6" fillId="0" borderId="0" xfId="5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horizontal="left" vertical="center" indent="1"/>
    </xf>
    <xf numFmtId="0" fontId="5" fillId="0" borderId="0" xfId="5" applyFont="1" applyBorder="1" applyAlignment="1">
      <alignment horizontal="left" vertical="center"/>
    </xf>
    <xf numFmtId="0" fontId="5" fillId="0" borderId="0" xfId="5" applyFont="1" applyBorder="1" applyAlignment="1">
      <alignment horizontal="right" vertical="center"/>
    </xf>
    <xf numFmtId="0" fontId="17" fillId="3" borderId="17" xfId="6" applyFont="1" applyBorder="1" applyAlignment="1"/>
    <xf numFmtId="0" fontId="17" fillId="3" borderId="18" xfId="6" applyFont="1" applyBorder="1" applyAlignment="1">
      <alignment horizontal="left" indent="1"/>
    </xf>
    <xf numFmtId="0" fontId="17" fillId="5" borderId="17" xfId="8" applyFont="1" applyBorder="1" applyAlignment="1"/>
    <xf numFmtId="0" fontId="17" fillId="5" borderId="18" xfId="8" applyFont="1" applyBorder="1" applyAlignment="1">
      <alignment horizontal="left" indent="1"/>
    </xf>
    <xf numFmtId="0" fontId="27" fillId="0" borderId="0" xfId="9" applyFont="1" applyBorder="1" applyAlignment="1">
      <alignment horizontal="center" vertical="center"/>
    </xf>
    <xf numFmtId="0" fontId="17" fillId="0" borderId="17" xfId="0" applyFont="1" applyBorder="1"/>
    <xf numFmtId="0" fontId="17" fillId="0" borderId="18" xfId="0" applyFont="1" applyBorder="1" applyAlignment="1">
      <alignment horizontal="left" indent="1"/>
    </xf>
    <xf numFmtId="0" fontId="7" fillId="0" borderId="19" xfId="5" applyFont="1" applyBorder="1" applyAlignment="1"/>
    <xf numFmtId="0" fontId="28" fillId="0" borderId="20" xfId="5" applyFont="1" applyBorder="1" applyAlignment="1"/>
    <xf numFmtId="164" fontId="0" fillId="0" borderId="0" xfId="0" applyNumberFormat="1" applyAlignment="1">
      <alignment horizontal="left"/>
    </xf>
    <xf numFmtId="165" fontId="3" fillId="0" borderId="0" xfId="3" applyNumberFormat="1" applyFont="1" applyBorder="1" applyAlignment="1">
      <alignment horizontal="center" vertical="center"/>
    </xf>
    <xf numFmtId="9" fontId="3" fillId="0" borderId="0" xfId="3" applyFont="1" applyBorder="1" applyAlignment="1">
      <alignment horizontal="center" vertical="center"/>
    </xf>
    <xf numFmtId="0" fontId="3" fillId="0" borderId="0" xfId="5" applyBorder="1" applyAlignment="1">
      <alignment horizontal="center" vertical="center"/>
    </xf>
    <xf numFmtId="166" fontId="3" fillId="0" borderId="0" xfId="1" applyNumberFormat="1" applyFont="1" applyBorder="1" applyAlignment="1">
      <alignment vertical="center"/>
    </xf>
    <xf numFmtId="0" fontId="3" fillId="0" borderId="0" xfId="5" applyBorder="1" applyAlignment="1">
      <alignment horizontal="right" vertical="center"/>
    </xf>
    <xf numFmtId="0" fontId="3" fillId="0" borderId="0" xfId="5" applyBorder="1" applyAlignment="1">
      <alignment horizontal="left" vertical="center"/>
    </xf>
    <xf numFmtId="0" fontId="9" fillId="0" borderId="0" xfId="4" applyFont="1" applyBorder="1" applyAlignment="1">
      <alignment vertical="center"/>
    </xf>
    <xf numFmtId="0" fontId="0" fillId="0" borderId="0" xfId="0" applyAlignment="1">
      <alignment horizontal="center" vertical="center"/>
    </xf>
    <xf numFmtId="9" fontId="4" fillId="0" borderId="0" xfId="3" applyFont="1" applyAlignment="1">
      <alignment horizontal="center" vertical="center"/>
    </xf>
    <xf numFmtId="9" fontId="0" fillId="0" borderId="0" xfId="3" applyFont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7" fillId="0" borderId="0" xfId="5" applyNumberFormat="1" applyFont="1"/>
    <xf numFmtId="165" fontId="7" fillId="0" borderId="0" xfId="5" applyNumberFormat="1" applyFont="1"/>
    <xf numFmtId="0" fontId="7" fillId="0" borderId="0" xfId="5" applyFont="1" applyAlignment="1">
      <alignment horizontal="right"/>
    </xf>
    <xf numFmtId="0" fontId="7" fillId="0" borderId="0" xfId="5" applyFont="1" applyAlignment="1">
      <alignment horizontal="left" indent="1"/>
    </xf>
    <xf numFmtId="166" fontId="0" fillId="0" borderId="0" xfId="1" applyNumberFormat="1" applyFont="1"/>
    <xf numFmtId="0" fontId="0" fillId="0" borderId="21" xfId="0" applyBorder="1"/>
    <xf numFmtId="165" fontId="0" fillId="0" borderId="21" xfId="2" applyNumberFormat="1" applyFont="1" applyBorder="1"/>
    <xf numFmtId="166" fontId="0" fillId="0" borderId="21" xfId="1" applyNumberFormat="1" applyFont="1" applyBorder="1"/>
    <xf numFmtId="167" fontId="0" fillId="0" borderId="21" xfId="0" applyNumberFormat="1" applyBorder="1"/>
    <xf numFmtId="0" fontId="0" fillId="0" borderId="21" xfId="0" applyBorder="1" applyAlignment="1">
      <alignment horizontal="left" indent="1"/>
    </xf>
    <xf numFmtId="167" fontId="0" fillId="0" borderId="0" xfId="0" applyNumberFormat="1"/>
    <xf numFmtId="0" fontId="0" fillId="0" borderId="22" xfId="0" applyBorder="1"/>
    <xf numFmtId="0" fontId="0" fillId="0" borderId="3" xfId="0" applyBorder="1"/>
    <xf numFmtId="165" fontId="0" fillId="0" borderId="3" xfId="2" applyNumberFormat="1" applyFont="1" applyBorder="1"/>
    <xf numFmtId="166" fontId="0" fillId="0" borderId="3" xfId="1" applyNumberFormat="1" applyFont="1" applyBorder="1"/>
    <xf numFmtId="167" fontId="0" fillId="0" borderId="3" xfId="0" applyNumberFormat="1" applyBorder="1"/>
    <xf numFmtId="0" fontId="3" fillId="0" borderId="23" xfId="5" applyBorder="1"/>
    <xf numFmtId="0" fontId="0" fillId="0" borderId="23" xfId="0" applyBorder="1" applyAlignment="1">
      <alignment horizontal="left" indent="1"/>
    </xf>
    <xf numFmtId="0" fontId="4" fillId="0" borderId="0" xfId="0" applyFont="1"/>
    <xf numFmtId="166" fontId="3" fillId="0" borderId="24" xfId="5" applyNumberFormat="1" applyBorder="1"/>
    <xf numFmtId="166" fontId="3" fillId="0" borderId="0" xfId="5" applyNumberFormat="1"/>
    <xf numFmtId="165" fontId="3" fillId="0" borderId="0" xfId="5" applyNumberFormat="1"/>
    <xf numFmtId="0" fontId="4" fillId="0" borderId="21" xfId="0" applyFont="1" applyBorder="1"/>
    <xf numFmtId="166" fontId="4" fillId="0" borderId="21" xfId="1" applyNumberFormat="1" applyFont="1" applyBorder="1"/>
    <xf numFmtId="165" fontId="4" fillId="0" borderId="21" xfId="2" applyNumberFormat="1" applyFont="1" applyBorder="1"/>
    <xf numFmtId="167" fontId="4" fillId="0" borderId="21" xfId="0" applyNumberFormat="1" applyFont="1" applyBorder="1"/>
    <xf numFmtId="0" fontId="4" fillId="0" borderId="21" xfId="0" applyFont="1" applyBorder="1" applyAlignment="1">
      <alignment horizontal="left" indent="1"/>
    </xf>
    <xf numFmtId="166" fontId="4" fillId="0" borderId="0" xfId="1" applyNumberFormat="1" applyFont="1"/>
    <xf numFmtId="165" fontId="4" fillId="0" borderId="0" xfId="2" applyNumberFormat="1" applyFont="1"/>
    <xf numFmtId="167" fontId="4" fillId="0" borderId="0" xfId="0" applyNumberFormat="1" applyFont="1"/>
    <xf numFmtId="0" fontId="7" fillId="2" borderId="25" xfId="5" applyFont="1" applyFill="1" applyBorder="1" applyAlignment="1">
      <alignment horizontal="left" vertical="center" wrapText="1"/>
    </xf>
    <xf numFmtId="0" fontId="7" fillId="2" borderId="26" xfId="5" applyFont="1" applyFill="1" applyBorder="1" applyAlignment="1">
      <alignment horizontal="left" vertical="center" wrapText="1"/>
    </xf>
    <xf numFmtId="0" fontId="7" fillId="2" borderId="27" xfId="5" applyFont="1" applyFill="1" applyBorder="1" applyAlignment="1">
      <alignment horizontal="left" vertical="center" wrapText="1"/>
    </xf>
    <xf numFmtId="0" fontId="7" fillId="2" borderId="28" xfId="5" applyFont="1" applyFill="1" applyBorder="1" applyAlignment="1">
      <alignment horizontal="left" vertical="center" wrapText="1"/>
    </xf>
    <xf numFmtId="0" fontId="7" fillId="2" borderId="27" xfId="5" applyFont="1" applyFill="1" applyBorder="1" applyAlignment="1">
      <alignment vertical="center" wrapText="1"/>
    </xf>
    <xf numFmtId="0" fontId="0" fillId="7" borderId="30" xfId="0" applyFill="1" applyBorder="1"/>
    <xf numFmtId="165" fontId="0" fillId="7" borderId="14" xfId="0" applyNumberFormat="1" applyFill="1" applyBorder="1"/>
    <xf numFmtId="0" fontId="0" fillId="7" borderId="30" xfId="0" applyFill="1" applyBorder="1" applyAlignment="1">
      <alignment horizontal="center"/>
    </xf>
    <xf numFmtId="0" fontId="0" fillId="7" borderId="3" xfId="0" applyFill="1" applyBorder="1"/>
    <xf numFmtId="0" fontId="27" fillId="0" borderId="0" xfId="9" applyFont="1" applyBorder="1" applyAlignment="1">
      <alignment horizontal="center" vertical="center" wrapText="1"/>
    </xf>
    <xf numFmtId="0" fontId="13" fillId="0" borderId="0" xfId="0" applyFont="1"/>
    <xf numFmtId="0" fontId="17" fillId="0" borderId="0" xfId="0" applyFont="1" applyAlignment="1">
      <alignment horizontal="left" vertical="center" indent="4"/>
    </xf>
    <xf numFmtId="9" fontId="17" fillId="0" borderId="31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7" fillId="0" borderId="0" xfId="5" applyFont="1" applyBorder="1" applyAlignment="1">
      <alignment vertical="center"/>
    </xf>
    <xf numFmtId="0" fontId="29" fillId="0" borderId="0" xfId="5" applyFont="1" applyBorder="1" applyAlignment="1">
      <alignment vertical="center"/>
    </xf>
    <xf numFmtId="0" fontId="29" fillId="0" borderId="0" xfId="5" applyFont="1" applyAlignment="1">
      <alignment horizontal="left" indent="1"/>
    </xf>
    <xf numFmtId="0" fontId="29" fillId="0" borderId="0" xfId="5" applyFont="1" applyAlignment="1">
      <alignment horizontal="right"/>
    </xf>
    <xf numFmtId="0" fontId="25" fillId="6" borderId="13" xfId="5" applyFont="1" applyFill="1" applyBorder="1" applyAlignment="1">
      <alignment horizontal="center"/>
    </xf>
    <xf numFmtId="0" fontId="25" fillId="6" borderId="12" xfId="5" applyFont="1" applyFill="1" applyBorder="1" applyAlignment="1">
      <alignment horizontal="center"/>
    </xf>
    <xf numFmtId="0" fontId="25" fillId="6" borderId="7" xfId="5" applyFont="1" applyFill="1" applyBorder="1" applyAlignment="1">
      <alignment horizontal="center"/>
    </xf>
    <xf numFmtId="0" fontId="6" fillId="0" borderId="0" xfId="5" applyFont="1" applyBorder="1" applyAlignment="1">
      <alignment horizontal="right" vertical="center"/>
    </xf>
    <xf numFmtId="0" fontId="3" fillId="0" borderId="0" xfId="5" applyBorder="1" applyAlignment="1">
      <alignment horizontal="right" vertical="center"/>
    </xf>
    <xf numFmtId="0" fontId="10" fillId="0" borderId="0" xfId="4" applyFont="1" applyBorder="1" applyAlignment="1">
      <alignment horizontal="center" vertical="center"/>
    </xf>
    <xf numFmtId="0" fontId="27" fillId="0" borderId="0" xfId="9" applyFont="1" applyBorder="1" applyAlignment="1">
      <alignment horizontal="center" vertical="center" wrapText="1"/>
    </xf>
    <xf numFmtId="0" fontId="3" fillId="2" borderId="29" xfId="5" applyFill="1" applyBorder="1" applyAlignment="1">
      <alignment horizontal="center"/>
    </xf>
    <xf numFmtId="164" fontId="3" fillId="0" borderId="0" xfId="5" applyNumberFormat="1" applyBorder="1" applyAlignment="1">
      <alignment horizontal="right"/>
    </xf>
    <xf numFmtId="0" fontId="7" fillId="0" borderId="0" xfId="5" applyFont="1" applyAlignment="1">
      <alignment horizontal="right"/>
    </xf>
  </cellXfs>
  <cellStyles count="10">
    <cellStyle name="40% - Accent1" xfId="6" builtinId="31"/>
    <cellStyle name="40% - Accent5" xfId="7" builtinId="47"/>
    <cellStyle name="40% - Accent6" xfId="8" builtinId="51"/>
    <cellStyle name="Comma" xfId="1" builtinId="3"/>
    <cellStyle name="Currency" xfId="2" builtinId="4"/>
    <cellStyle name="Heading 4" xfId="5" builtinId="19"/>
    <cellStyle name="Normal" xfId="0" builtinId="0"/>
    <cellStyle name="Percent" xfId="3" builtinId="5"/>
    <cellStyle name="Title" xfId="4" builtinId="15"/>
    <cellStyle name="Title 2" xfId="9" xr:uid="{C73D1CE7-EB8F-4C57-ADB9-E5C180FBCF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B93E9-0053-4A12-A8A9-540B38BCACF3}">
  <dimension ref="B1:P80"/>
  <sheetViews>
    <sheetView zoomScale="85" zoomScaleNormal="85" workbookViewId="0">
      <selection activeCell="C50" sqref="C50"/>
    </sheetView>
  </sheetViews>
  <sheetFormatPr defaultRowHeight="15" x14ac:dyDescent="0.25"/>
  <cols>
    <col min="1" max="1" width="4" customWidth="1"/>
    <col min="2" max="2" width="8.7109375" customWidth="1"/>
    <col min="3" max="3" width="42.85546875" customWidth="1"/>
    <col min="4" max="4" width="34" customWidth="1"/>
    <col min="5" max="5" width="32.42578125" customWidth="1"/>
    <col min="6" max="7" width="13.5703125" customWidth="1"/>
    <col min="8" max="8" width="8.7109375" customWidth="1"/>
    <col min="9" max="9" width="22.7109375" bestFit="1" customWidth="1"/>
    <col min="10" max="10" width="16.85546875" customWidth="1"/>
    <col min="11" max="11" width="14.42578125" customWidth="1"/>
    <col min="12" max="16" width="9.85546875" customWidth="1"/>
  </cols>
  <sheetData>
    <row r="1" spans="2:16" ht="15.75" thickBot="1" x14ac:dyDescent="0.3"/>
    <row r="2" spans="2:16" ht="15" customHeight="1" x14ac:dyDescent="0.25">
      <c r="B2" s="167" t="s">
        <v>0</v>
      </c>
      <c r="C2" s="166"/>
      <c r="E2" s="163" t="s">
        <v>1</v>
      </c>
    </row>
    <row r="3" spans="2:16" ht="25.5" customHeight="1" x14ac:dyDescent="0.25">
      <c r="B3" s="165" t="s">
        <v>2</v>
      </c>
      <c r="C3" s="164"/>
      <c r="E3" s="163" t="s">
        <v>3</v>
      </c>
    </row>
    <row r="4" spans="2:16" ht="25.5" customHeight="1" x14ac:dyDescent="0.25">
      <c r="B4" s="165" t="s">
        <v>4</v>
      </c>
      <c r="C4" s="164"/>
      <c r="E4" s="163" t="s">
        <v>5</v>
      </c>
    </row>
    <row r="5" spans="2:16" ht="19.5" customHeight="1" x14ac:dyDescent="0.25">
      <c r="B5" s="162" t="s">
        <v>6</v>
      </c>
      <c r="C5" s="161"/>
    </row>
    <row r="6" spans="2:16" ht="19.5" customHeight="1" x14ac:dyDescent="0.25">
      <c r="B6" s="160" t="s">
        <v>7</v>
      </c>
      <c r="C6" s="159"/>
      <c r="D6" s="158" t="s">
        <v>8</v>
      </c>
      <c r="E6" s="157">
        <v>22</v>
      </c>
      <c r="F6" s="154" t="s">
        <v>9</v>
      </c>
      <c r="K6" s="23"/>
    </row>
    <row r="7" spans="2:16" ht="19.5" customHeight="1" thickBot="1" x14ac:dyDescent="0.3">
      <c r="B7" s="156" t="s">
        <v>10</v>
      </c>
      <c r="C7" s="155"/>
      <c r="D7" s="18" t="s">
        <v>11</v>
      </c>
      <c r="E7" s="19">
        <v>9</v>
      </c>
      <c r="F7" s="154" t="s">
        <v>12</v>
      </c>
      <c r="K7" s="23"/>
    </row>
    <row r="8" spans="2:16" ht="18.75" x14ac:dyDescent="0.25">
      <c r="E8" s="153" t="s">
        <v>13</v>
      </c>
      <c r="F8" s="152">
        <f>SUM(K13:K17,K26,K43,K58,K63)</f>
        <v>1404</v>
      </c>
    </row>
    <row r="10" spans="2:16" x14ac:dyDescent="0.25">
      <c r="B10" s="151"/>
      <c r="C10" s="149"/>
      <c r="D10" s="149"/>
      <c r="E10" s="149"/>
      <c r="F10" s="150"/>
      <c r="G10" s="150"/>
      <c r="H10" s="149"/>
      <c r="I10" s="149"/>
      <c r="J10" s="149"/>
      <c r="K10" s="148"/>
      <c r="L10" s="232" t="s">
        <v>14</v>
      </c>
      <c r="M10" s="233"/>
      <c r="N10" s="233"/>
      <c r="O10" s="233"/>
      <c r="P10" s="234"/>
    </row>
    <row r="11" spans="2:16" ht="38.25" x14ac:dyDescent="0.25">
      <c r="B11" s="147" t="s">
        <v>15</v>
      </c>
      <c r="C11" s="145" t="s">
        <v>16</v>
      </c>
      <c r="D11" s="145" t="s">
        <v>17</v>
      </c>
      <c r="E11" s="145" t="s">
        <v>18</v>
      </c>
      <c r="F11" s="145" t="s">
        <v>19</v>
      </c>
      <c r="G11" s="145" t="s">
        <v>20</v>
      </c>
      <c r="H11" s="145" t="s">
        <v>21</v>
      </c>
      <c r="I11" s="146" t="s">
        <v>22</v>
      </c>
      <c r="J11" s="146" t="s">
        <v>23</v>
      </c>
      <c r="K11" s="145" t="s">
        <v>24</v>
      </c>
      <c r="L11" s="144" t="s">
        <v>25</v>
      </c>
      <c r="M11" s="143" t="s">
        <v>26</v>
      </c>
      <c r="N11" s="143" t="s">
        <v>27</v>
      </c>
      <c r="O11" s="142" t="s">
        <v>28</v>
      </c>
      <c r="P11" s="141" t="s">
        <v>29</v>
      </c>
    </row>
    <row r="12" spans="2:16" ht="18.75" x14ac:dyDescent="0.3">
      <c r="B12" s="140">
        <v>1</v>
      </c>
      <c r="C12" s="79" t="s">
        <v>30</v>
      </c>
      <c r="D12" s="76"/>
      <c r="E12" s="76"/>
      <c r="F12" s="78"/>
      <c r="G12" s="78"/>
      <c r="H12" s="76"/>
      <c r="I12" s="77">
        <f>SUM(I18,I20:I22)</f>
        <v>228132031</v>
      </c>
      <c r="J12" s="77">
        <f>SUM(J18,J20:J22)</f>
        <v>31552100</v>
      </c>
      <c r="K12" s="76"/>
      <c r="L12" s="76"/>
      <c r="M12" s="76"/>
      <c r="N12" s="76"/>
      <c r="O12" s="76"/>
      <c r="P12" s="98"/>
    </row>
    <row r="13" spans="2:16" ht="21" customHeight="1" x14ac:dyDescent="0.25">
      <c r="C13" s="41" t="s">
        <v>31</v>
      </c>
      <c r="D13" s="46" t="s">
        <v>32</v>
      </c>
      <c r="E13" s="46" t="s">
        <v>33</v>
      </c>
      <c r="F13" s="74" t="s">
        <v>34</v>
      </c>
      <c r="G13" s="74" t="s">
        <v>35</v>
      </c>
      <c r="H13" s="74">
        <v>50</v>
      </c>
      <c r="I13" s="139">
        <v>34633776</v>
      </c>
      <c r="J13" s="87"/>
      <c r="K13" s="138">
        <v>170</v>
      </c>
      <c r="L13" s="87">
        <v>119</v>
      </c>
      <c r="M13" s="87">
        <v>51</v>
      </c>
      <c r="N13" s="87">
        <v>170</v>
      </c>
      <c r="O13" s="87"/>
      <c r="P13" s="87">
        <v>34</v>
      </c>
    </row>
    <row r="14" spans="2:16" ht="15.75" customHeight="1" x14ac:dyDescent="0.25">
      <c r="C14" s="41" t="s">
        <v>36</v>
      </c>
      <c r="D14" s="46" t="s">
        <v>37</v>
      </c>
      <c r="E14" s="46" t="s">
        <v>38</v>
      </c>
      <c r="F14" s="74" t="s">
        <v>39</v>
      </c>
      <c r="G14" s="74" t="s">
        <v>35</v>
      </c>
      <c r="H14" s="74">
        <v>37</v>
      </c>
      <c r="I14" s="139">
        <v>30797255</v>
      </c>
      <c r="J14" s="87"/>
      <c r="K14" s="138">
        <v>147</v>
      </c>
      <c r="L14" s="87">
        <v>103</v>
      </c>
      <c r="M14" s="87">
        <v>44</v>
      </c>
      <c r="N14" s="87"/>
      <c r="O14" s="87">
        <v>30</v>
      </c>
      <c r="P14" s="87">
        <v>15</v>
      </c>
    </row>
    <row r="15" spans="2:16" ht="15.75" customHeight="1" x14ac:dyDescent="0.25">
      <c r="C15" s="41" t="s">
        <v>40</v>
      </c>
      <c r="D15" s="46" t="s">
        <v>41</v>
      </c>
      <c r="E15" s="46" t="s">
        <v>42</v>
      </c>
      <c r="F15" s="74" t="s">
        <v>39</v>
      </c>
      <c r="G15" s="74" t="s">
        <v>35</v>
      </c>
      <c r="H15" s="74">
        <v>33</v>
      </c>
      <c r="I15" s="139">
        <v>25200000</v>
      </c>
      <c r="J15" s="134"/>
      <c r="K15" s="138">
        <v>83</v>
      </c>
      <c r="L15" s="138">
        <v>59</v>
      </c>
      <c r="M15" s="138">
        <v>24</v>
      </c>
      <c r="N15" s="138"/>
      <c r="O15" s="138">
        <v>17</v>
      </c>
      <c r="P15" s="138">
        <v>9</v>
      </c>
    </row>
    <row r="16" spans="2:16" ht="15.75" customHeight="1" x14ac:dyDescent="0.25">
      <c r="C16" s="41" t="s">
        <v>43</v>
      </c>
      <c r="D16" s="46" t="s">
        <v>44</v>
      </c>
      <c r="E16" s="46" t="s">
        <v>45</v>
      </c>
      <c r="F16" s="74" t="s">
        <v>39</v>
      </c>
      <c r="G16" s="74" t="s">
        <v>35</v>
      </c>
      <c r="H16" s="74">
        <v>33</v>
      </c>
      <c r="I16" s="139">
        <v>4000000</v>
      </c>
      <c r="J16" s="89">
        <v>27252100</v>
      </c>
      <c r="K16" s="138">
        <v>184</v>
      </c>
      <c r="L16" s="138"/>
      <c r="M16" s="138">
        <v>184</v>
      </c>
      <c r="N16" s="138"/>
      <c r="O16" s="138">
        <v>19</v>
      </c>
      <c r="P16" s="138">
        <v>19</v>
      </c>
    </row>
    <row r="17" spans="2:16" ht="15.75" customHeight="1" x14ac:dyDescent="0.25">
      <c r="C17" s="41" t="s">
        <v>46</v>
      </c>
      <c r="D17" s="46" t="s">
        <v>47</v>
      </c>
      <c r="E17" s="46" t="s">
        <v>48</v>
      </c>
      <c r="F17" s="74" t="s">
        <v>49</v>
      </c>
      <c r="G17" s="74" t="s">
        <v>35</v>
      </c>
      <c r="H17" s="74">
        <v>30</v>
      </c>
      <c r="I17" s="73">
        <v>33900000</v>
      </c>
      <c r="J17" s="73">
        <v>4300000</v>
      </c>
      <c r="K17" s="138">
        <v>130</v>
      </c>
      <c r="L17" s="87">
        <v>65</v>
      </c>
      <c r="M17" s="87">
        <v>65</v>
      </c>
      <c r="N17" s="87"/>
      <c r="O17" s="87">
        <v>26</v>
      </c>
      <c r="P17" s="87">
        <v>13</v>
      </c>
    </row>
    <row r="18" spans="2:16" ht="18.75" customHeight="1" x14ac:dyDescent="0.25">
      <c r="C18" s="41"/>
      <c r="I18" s="137">
        <f>SUM(I13:I17)</f>
        <v>128531031</v>
      </c>
      <c r="J18" s="137">
        <f>SUM(J13:J17)</f>
        <v>31552100</v>
      </c>
    </row>
    <row r="19" spans="2:16" ht="15" customHeight="1" x14ac:dyDescent="0.25">
      <c r="B19" s="90"/>
      <c r="C19" s="37" t="s">
        <v>50</v>
      </c>
      <c r="D19" s="41"/>
      <c r="E19" s="41"/>
      <c r="F19" s="74"/>
      <c r="G19" s="74"/>
      <c r="H19" s="90"/>
      <c r="I19" s="89"/>
      <c r="J19" s="89"/>
      <c r="K19" s="115"/>
      <c r="L19" s="115"/>
      <c r="M19" s="115"/>
      <c r="N19" s="115"/>
      <c r="O19" s="115"/>
      <c r="P19" s="86"/>
    </row>
    <row r="20" spans="2:16" ht="15" customHeight="1" x14ac:dyDescent="0.25">
      <c r="B20" s="90"/>
      <c r="C20" s="72" t="s">
        <v>51</v>
      </c>
      <c r="D20" s="72" t="s">
        <v>37</v>
      </c>
      <c r="E20" s="72" t="s">
        <v>52</v>
      </c>
      <c r="F20" s="33" t="s">
        <v>39</v>
      </c>
      <c r="G20" s="33" t="s">
        <v>35</v>
      </c>
      <c r="H20" s="74"/>
      <c r="I20" s="134">
        <v>27601000</v>
      </c>
      <c r="J20" s="87"/>
      <c r="K20" s="114">
        <v>91</v>
      </c>
      <c r="L20" s="114">
        <v>64</v>
      </c>
      <c r="M20" s="114">
        <v>27</v>
      </c>
      <c r="N20" s="114"/>
      <c r="O20" s="114"/>
      <c r="P20" s="114">
        <v>19</v>
      </c>
    </row>
    <row r="21" spans="2:16" ht="15.75" customHeight="1" x14ac:dyDescent="0.25">
      <c r="B21" s="41"/>
      <c r="C21" s="32" t="s">
        <v>53</v>
      </c>
      <c r="D21" s="72" t="s">
        <v>54</v>
      </c>
      <c r="E21" s="72" t="s">
        <v>54</v>
      </c>
      <c r="F21" s="33" t="s">
        <v>39</v>
      </c>
      <c r="G21" s="33" t="s">
        <v>35</v>
      </c>
      <c r="H21" s="111"/>
      <c r="I21" s="99">
        <v>24000000</v>
      </c>
      <c r="J21" s="89"/>
      <c r="K21" s="29">
        <v>77</v>
      </c>
      <c r="L21" s="29">
        <v>39</v>
      </c>
      <c r="M21" s="29">
        <v>38</v>
      </c>
      <c r="N21" s="136"/>
      <c r="O21" s="29">
        <v>16</v>
      </c>
      <c r="P21" s="29">
        <v>8</v>
      </c>
    </row>
    <row r="22" spans="2:16" ht="15.75" customHeight="1" x14ac:dyDescent="0.25">
      <c r="B22" s="66"/>
      <c r="C22" s="72" t="s">
        <v>55</v>
      </c>
      <c r="D22" s="72" t="s">
        <v>56</v>
      </c>
      <c r="E22" s="72" t="s">
        <v>57</v>
      </c>
      <c r="F22" s="33" t="s">
        <v>39</v>
      </c>
      <c r="G22" s="33" t="s">
        <v>35</v>
      </c>
      <c r="H22" s="135"/>
      <c r="I22" s="134">
        <v>48000000</v>
      </c>
      <c r="J22" s="133"/>
      <c r="K22" s="114">
        <v>206</v>
      </c>
      <c r="L22" s="114">
        <v>62</v>
      </c>
      <c r="M22" s="114">
        <v>144</v>
      </c>
      <c r="N22" s="114"/>
      <c r="O22" s="114">
        <v>42</v>
      </c>
      <c r="P22" s="29">
        <v>21</v>
      </c>
    </row>
    <row r="23" spans="2:16" ht="8.25" customHeight="1" x14ac:dyDescent="0.25">
      <c r="B23" s="132"/>
      <c r="C23" s="131"/>
      <c r="D23" s="131"/>
      <c r="E23" s="131"/>
      <c r="F23" s="130"/>
      <c r="G23" s="129"/>
      <c r="H23" s="128"/>
      <c r="I23" s="127"/>
      <c r="J23" s="126"/>
      <c r="K23" s="125"/>
      <c r="L23" s="125"/>
      <c r="M23" s="125"/>
      <c r="N23" s="125"/>
      <c r="O23" s="125"/>
      <c r="P23" s="84"/>
    </row>
    <row r="24" spans="2:16" x14ac:dyDescent="0.25">
      <c r="B24" s="124"/>
      <c r="C24" s="54"/>
      <c r="D24" s="54"/>
      <c r="E24" s="54"/>
      <c r="F24" s="123"/>
      <c r="G24" s="122"/>
      <c r="H24" s="54"/>
      <c r="I24" s="121"/>
      <c r="J24" s="121"/>
      <c r="K24" s="54"/>
      <c r="L24" s="54"/>
      <c r="M24" s="54"/>
      <c r="N24" s="54"/>
      <c r="O24" s="54"/>
      <c r="P24" s="81"/>
    </row>
    <row r="25" spans="2:16" ht="18.75" x14ac:dyDescent="0.3">
      <c r="B25" s="120">
        <v>2</v>
      </c>
      <c r="C25" s="51" t="s">
        <v>58</v>
      </c>
      <c r="D25" s="48"/>
      <c r="E25" s="48"/>
      <c r="F25" s="119"/>
      <c r="G25" s="119"/>
      <c r="H25" s="48"/>
      <c r="I25" s="118">
        <f>SUM(I27,I29:I30)</f>
        <v>62528035</v>
      </c>
      <c r="J25" s="118">
        <f>SUM(J27,J29:J30)</f>
        <v>21478916</v>
      </c>
      <c r="K25" s="48"/>
      <c r="L25" s="48"/>
      <c r="M25" s="48"/>
      <c r="N25" s="48"/>
      <c r="O25" s="48"/>
      <c r="P25" s="117"/>
    </row>
    <row r="26" spans="2:16" ht="21" customHeight="1" x14ac:dyDescent="0.25">
      <c r="B26" s="41"/>
      <c r="C26" s="41" t="s">
        <v>59</v>
      </c>
      <c r="D26" s="41" t="s">
        <v>60</v>
      </c>
      <c r="E26" s="41" t="s">
        <v>61</v>
      </c>
      <c r="F26" s="74" t="s">
        <v>62</v>
      </c>
      <c r="G26" s="74" t="s">
        <v>63</v>
      </c>
      <c r="H26" s="74">
        <v>41</v>
      </c>
      <c r="I26" s="89">
        <v>14209723</v>
      </c>
      <c r="J26" s="89">
        <v>1750234</v>
      </c>
      <c r="K26" s="115">
        <v>81</v>
      </c>
      <c r="L26" s="115"/>
      <c r="M26" s="115">
        <v>81</v>
      </c>
      <c r="N26" s="115"/>
      <c r="O26" s="115">
        <v>17</v>
      </c>
      <c r="P26" s="42">
        <v>9</v>
      </c>
    </row>
    <row r="27" spans="2:16" ht="18.75" customHeight="1" x14ac:dyDescent="0.25">
      <c r="B27" s="41"/>
      <c r="C27" s="41"/>
      <c r="D27" s="41"/>
      <c r="E27" s="41"/>
      <c r="F27" s="74"/>
      <c r="G27" s="74"/>
      <c r="H27" s="74"/>
      <c r="I27" s="116">
        <f>I26</f>
        <v>14209723</v>
      </c>
      <c r="J27" s="116">
        <f>J26</f>
        <v>1750234</v>
      </c>
      <c r="K27" s="115"/>
      <c r="L27" s="115"/>
      <c r="M27" s="115"/>
      <c r="N27" s="115"/>
      <c r="O27" s="115"/>
      <c r="P27" s="42"/>
    </row>
    <row r="28" spans="2:16" ht="15.75" customHeight="1" x14ac:dyDescent="0.25">
      <c r="B28" s="41"/>
      <c r="C28" s="37" t="s">
        <v>50</v>
      </c>
      <c r="D28" s="41"/>
      <c r="E28" s="41"/>
      <c r="H28" s="90"/>
      <c r="I28" s="89"/>
      <c r="J28" s="89"/>
      <c r="K28" s="115"/>
      <c r="L28" s="115"/>
      <c r="M28" s="115"/>
      <c r="N28" s="115"/>
      <c r="O28" s="115"/>
      <c r="P28" s="86"/>
    </row>
    <row r="29" spans="2:16" ht="15.75" customHeight="1" x14ac:dyDescent="0.25">
      <c r="B29" s="41"/>
      <c r="C29" s="72" t="s">
        <v>64</v>
      </c>
      <c r="D29" s="32" t="s">
        <v>65</v>
      </c>
      <c r="E29" s="32" t="s">
        <v>66</v>
      </c>
      <c r="F29" s="33" t="s">
        <v>67</v>
      </c>
      <c r="G29" s="33" t="s">
        <v>68</v>
      </c>
      <c r="H29" s="100"/>
      <c r="I29" s="96">
        <v>27818312</v>
      </c>
      <c r="J29" s="96">
        <v>14728682</v>
      </c>
      <c r="K29" s="114">
        <v>160</v>
      </c>
      <c r="L29" s="114"/>
      <c r="M29" s="114">
        <v>160</v>
      </c>
      <c r="N29" s="114"/>
      <c r="O29" s="114">
        <v>32</v>
      </c>
      <c r="P29" s="29">
        <v>16</v>
      </c>
    </row>
    <row r="30" spans="2:16" ht="15.75" customHeight="1" x14ac:dyDescent="0.25">
      <c r="B30" s="41"/>
      <c r="C30" s="72" t="s">
        <v>69</v>
      </c>
      <c r="D30" s="32" t="s">
        <v>65</v>
      </c>
      <c r="E30" s="32" t="s">
        <v>66</v>
      </c>
      <c r="F30" s="33" t="s">
        <v>70</v>
      </c>
      <c r="G30" s="33" t="s">
        <v>71</v>
      </c>
      <c r="H30" s="100"/>
      <c r="I30" s="96">
        <v>20500000</v>
      </c>
      <c r="J30" s="31">
        <v>5000000</v>
      </c>
      <c r="K30" s="114">
        <v>120</v>
      </c>
      <c r="L30" s="114"/>
      <c r="M30" s="114">
        <v>120</v>
      </c>
      <c r="N30" s="114"/>
      <c r="O30" s="114">
        <v>24</v>
      </c>
      <c r="P30" s="29">
        <v>12</v>
      </c>
    </row>
    <row r="31" spans="2:16" ht="8.25" customHeight="1" x14ac:dyDescent="0.25">
      <c r="B31" s="66"/>
      <c r="C31" s="113"/>
      <c r="D31" s="113"/>
      <c r="E31" s="113"/>
      <c r="F31" s="112"/>
      <c r="G31" s="112"/>
      <c r="H31" s="111"/>
      <c r="I31" s="85"/>
      <c r="J31" s="110"/>
      <c r="K31" s="109"/>
      <c r="L31" s="107"/>
      <c r="M31" s="107"/>
      <c r="N31" s="108"/>
      <c r="O31" s="107"/>
      <c r="P31" s="84"/>
    </row>
    <row r="32" spans="2:16" x14ac:dyDescent="0.25">
      <c r="B32" s="61"/>
      <c r="C32" s="59"/>
      <c r="D32" s="59"/>
      <c r="E32" s="59"/>
      <c r="F32" s="58"/>
      <c r="G32" s="58"/>
      <c r="H32" s="57"/>
      <c r="I32" s="56"/>
      <c r="J32" s="83"/>
      <c r="K32" s="82"/>
      <c r="L32" s="82"/>
      <c r="M32" s="82"/>
      <c r="N32" s="106"/>
      <c r="O32" s="94"/>
      <c r="P32" s="93"/>
    </row>
    <row r="33" spans="2:16" ht="18.75" x14ac:dyDescent="0.3">
      <c r="B33" s="80">
        <v>3</v>
      </c>
      <c r="C33" s="79" t="s">
        <v>72</v>
      </c>
      <c r="D33" s="76"/>
      <c r="E33" s="76"/>
      <c r="F33" s="78"/>
      <c r="G33" s="78"/>
      <c r="H33" s="76"/>
      <c r="I33" s="77">
        <f>SUM(I35:I39)</f>
        <v>275432196</v>
      </c>
      <c r="J33" s="77">
        <f>SUM(J35:J39)</f>
        <v>49483869</v>
      </c>
      <c r="K33" s="76"/>
      <c r="L33" s="76"/>
      <c r="M33" s="76"/>
      <c r="N33" s="76"/>
      <c r="O33" s="76"/>
      <c r="P33" s="98"/>
    </row>
    <row r="34" spans="2:16" ht="15.75" x14ac:dyDescent="0.25">
      <c r="B34" s="41"/>
      <c r="C34" s="37" t="s">
        <v>50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2:16" ht="15.75" customHeight="1" x14ac:dyDescent="0.25">
      <c r="B35" s="41"/>
      <c r="C35" s="32" t="s">
        <v>73</v>
      </c>
      <c r="D35" s="32" t="s">
        <v>32</v>
      </c>
      <c r="E35" s="32" t="s">
        <v>74</v>
      </c>
      <c r="F35" s="33" t="s">
        <v>39</v>
      </c>
      <c r="G35" s="33" t="s">
        <v>35</v>
      </c>
      <c r="H35" s="100"/>
      <c r="I35" s="96">
        <v>31045858</v>
      </c>
      <c r="J35" s="96"/>
      <c r="K35" s="29">
        <v>150</v>
      </c>
      <c r="L35" s="29">
        <v>105</v>
      </c>
      <c r="M35" s="29">
        <v>45</v>
      </c>
      <c r="N35" s="29"/>
      <c r="O35" s="29">
        <v>30</v>
      </c>
      <c r="P35" s="29">
        <v>15</v>
      </c>
    </row>
    <row r="36" spans="2:16" ht="15.75" customHeight="1" x14ac:dyDescent="0.25">
      <c r="B36" s="41"/>
      <c r="C36" s="32" t="s">
        <v>75</v>
      </c>
      <c r="D36" s="32" t="s">
        <v>76</v>
      </c>
      <c r="E36" s="32" t="s">
        <v>77</v>
      </c>
      <c r="F36" s="33" t="s">
        <v>49</v>
      </c>
      <c r="G36" s="33" t="s">
        <v>35</v>
      </c>
      <c r="H36" s="100"/>
      <c r="I36" s="96">
        <v>90886338</v>
      </c>
      <c r="J36" s="96">
        <v>49483869</v>
      </c>
      <c r="K36" s="29">
        <v>333</v>
      </c>
      <c r="L36" s="29">
        <v>234</v>
      </c>
      <c r="M36" s="29">
        <v>99</v>
      </c>
      <c r="N36" s="29"/>
      <c r="O36" s="29">
        <v>67</v>
      </c>
      <c r="P36" s="29">
        <v>34</v>
      </c>
    </row>
    <row r="37" spans="2:16" ht="15.75" customHeight="1" x14ac:dyDescent="0.25">
      <c r="B37" s="66"/>
      <c r="C37" s="32" t="s">
        <v>78</v>
      </c>
      <c r="D37" s="32" t="s">
        <v>79</v>
      </c>
      <c r="E37" s="32" t="s">
        <v>80</v>
      </c>
      <c r="F37" s="33" t="s">
        <v>81</v>
      </c>
      <c r="G37" s="33" t="s">
        <v>82</v>
      </c>
      <c r="H37" s="105"/>
      <c r="I37" s="96">
        <v>60000000</v>
      </c>
      <c r="J37" s="96"/>
      <c r="K37" s="29">
        <v>196</v>
      </c>
      <c r="L37" s="29"/>
      <c r="M37" s="29">
        <v>196</v>
      </c>
      <c r="N37" s="29"/>
      <c r="O37" s="29">
        <v>40</v>
      </c>
      <c r="P37" s="29">
        <v>20</v>
      </c>
    </row>
    <row r="38" spans="2:16" ht="15.75" customHeight="1" x14ac:dyDescent="0.25">
      <c r="B38" s="66"/>
      <c r="C38" s="32" t="s">
        <v>83</v>
      </c>
      <c r="D38" s="32" t="s">
        <v>79</v>
      </c>
      <c r="E38" s="32" t="s">
        <v>84</v>
      </c>
      <c r="F38" s="33" t="s">
        <v>85</v>
      </c>
      <c r="G38" s="33" t="s">
        <v>35</v>
      </c>
      <c r="H38" s="105"/>
      <c r="I38" s="96">
        <v>60000000</v>
      </c>
      <c r="J38" s="96"/>
      <c r="K38" s="29">
        <v>252</v>
      </c>
      <c r="L38" s="29"/>
      <c r="M38" s="29">
        <v>252</v>
      </c>
      <c r="N38" s="29"/>
      <c r="O38" s="29">
        <v>51</v>
      </c>
      <c r="P38" s="29">
        <v>26</v>
      </c>
    </row>
    <row r="39" spans="2:16" ht="15.75" customHeight="1" x14ac:dyDescent="0.25">
      <c r="B39" s="66"/>
      <c r="C39" s="32" t="s">
        <v>86</v>
      </c>
      <c r="D39" s="32" t="s">
        <v>87</v>
      </c>
      <c r="E39" s="32" t="s">
        <v>87</v>
      </c>
      <c r="F39" s="33" t="s">
        <v>88</v>
      </c>
      <c r="G39" s="33" t="s">
        <v>82</v>
      </c>
      <c r="H39" s="105"/>
      <c r="I39" s="96">
        <v>33500000</v>
      </c>
      <c r="J39" s="96"/>
      <c r="K39" s="29">
        <v>190</v>
      </c>
      <c r="L39" s="29"/>
      <c r="M39" s="29">
        <v>190</v>
      </c>
      <c r="N39" s="29">
        <v>191</v>
      </c>
      <c r="O39" s="29"/>
      <c r="P39" s="29">
        <v>38</v>
      </c>
    </row>
    <row r="40" spans="2:16" ht="8.25" customHeight="1" x14ac:dyDescent="0.25">
      <c r="B40" s="66"/>
      <c r="C40" s="34"/>
      <c r="D40" s="34"/>
      <c r="E40" s="34"/>
      <c r="F40" s="22"/>
      <c r="G40" s="22"/>
      <c r="H40" s="65"/>
      <c r="I40" s="64"/>
      <c r="J40" s="64"/>
      <c r="P40" s="84"/>
    </row>
    <row r="41" spans="2:16" x14ac:dyDescent="0.25">
      <c r="B41" s="61"/>
      <c r="C41" s="59"/>
      <c r="D41" s="59"/>
      <c r="E41" s="59"/>
      <c r="F41" s="58"/>
      <c r="G41" s="58"/>
      <c r="H41" s="57"/>
      <c r="I41" s="56"/>
      <c r="J41" s="56"/>
      <c r="K41" s="82"/>
      <c r="L41" s="82"/>
      <c r="M41" s="82"/>
      <c r="N41" s="82"/>
      <c r="O41" s="82"/>
      <c r="P41" s="93"/>
    </row>
    <row r="42" spans="2:16" ht="18.75" x14ac:dyDescent="0.3">
      <c r="B42" s="52">
        <v>4</v>
      </c>
      <c r="C42" s="92" t="s">
        <v>89</v>
      </c>
      <c r="D42" s="47"/>
      <c r="E42" s="47"/>
      <c r="F42" s="50"/>
      <c r="G42" s="50"/>
      <c r="H42" s="47"/>
      <c r="I42" s="49">
        <f>SUM(I44,I46)</f>
        <v>90300000</v>
      </c>
      <c r="J42" s="49">
        <f>SUM(J44,J46)</f>
        <v>7450000</v>
      </c>
      <c r="K42" s="47"/>
      <c r="L42" s="47"/>
      <c r="M42" s="47"/>
      <c r="N42" s="47"/>
      <c r="O42" s="47"/>
      <c r="P42" s="48"/>
    </row>
    <row r="43" spans="2:16" ht="21" customHeight="1" x14ac:dyDescent="0.25">
      <c r="B43" s="66"/>
      <c r="C43" s="46" t="s">
        <v>90</v>
      </c>
      <c r="D43" s="46" t="s">
        <v>79</v>
      </c>
      <c r="E43" s="46" t="s">
        <v>84</v>
      </c>
      <c r="F43" s="45" t="s">
        <v>91</v>
      </c>
      <c r="G43" s="45" t="s">
        <v>71</v>
      </c>
      <c r="H43" s="45">
        <v>47</v>
      </c>
      <c r="I43" s="104">
        <v>51700000</v>
      </c>
      <c r="J43" s="104"/>
      <c r="K43" s="42">
        <v>242</v>
      </c>
      <c r="L43" s="42"/>
      <c r="M43" s="42">
        <v>242</v>
      </c>
      <c r="N43" s="42"/>
      <c r="O43" s="42">
        <v>49</v>
      </c>
      <c r="P43" s="42">
        <v>25</v>
      </c>
    </row>
    <row r="44" spans="2:16" ht="18.75" customHeight="1" x14ac:dyDescent="0.25">
      <c r="B44" s="66"/>
      <c r="C44" s="41"/>
      <c r="D44" s="103"/>
      <c r="E44" s="103"/>
      <c r="H44" s="102"/>
      <c r="I44" s="68">
        <f>I43</f>
        <v>51700000</v>
      </c>
      <c r="J44" s="68">
        <v>0</v>
      </c>
      <c r="K44" s="101"/>
      <c r="L44" s="101"/>
      <c r="M44" s="101"/>
      <c r="N44" s="101"/>
      <c r="O44" s="101"/>
      <c r="P44" s="42"/>
    </row>
    <row r="45" spans="2:16" ht="15.75" customHeight="1" x14ac:dyDescent="0.25">
      <c r="B45" s="66"/>
      <c r="C45" s="37" t="s">
        <v>50</v>
      </c>
      <c r="D45" s="103"/>
      <c r="E45" s="103"/>
      <c r="H45" s="102"/>
      <c r="I45" s="89"/>
      <c r="J45" s="89"/>
      <c r="K45" s="101"/>
      <c r="L45" s="101"/>
      <c r="M45" s="101"/>
      <c r="N45" s="101"/>
      <c r="O45" s="101"/>
      <c r="P45" s="84"/>
    </row>
    <row r="46" spans="2:16" ht="15.75" customHeight="1" x14ac:dyDescent="0.25">
      <c r="B46" s="66"/>
      <c r="C46" s="32" t="s">
        <v>92</v>
      </c>
      <c r="D46" s="32" t="s">
        <v>93</v>
      </c>
      <c r="E46" s="32" t="s">
        <v>94</v>
      </c>
      <c r="F46" s="33" t="s">
        <v>67</v>
      </c>
      <c r="G46" s="33" t="s">
        <v>68</v>
      </c>
      <c r="H46" s="100"/>
      <c r="I46" s="96">
        <v>38600000</v>
      </c>
      <c r="J46" s="96">
        <v>7450000</v>
      </c>
      <c r="K46" s="29">
        <v>249</v>
      </c>
      <c r="L46" s="29"/>
      <c r="M46" s="29">
        <v>249</v>
      </c>
      <c r="N46" s="29"/>
      <c r="O46" s="29">
        <v>50</v>
      </c>
      <c r="P46" s="29">
        <v>25</v>
      </c>
    </row>
    <row r="47" spans="2:16" ht="8.25" customHeight="1" x14ac:dyDescent="0.25">
      <c r="B47" s="66"/>
      <c r="C47" s="72"/>
      <c r="D47" s="72"/>
      <c r="E47" s="72"/>
      <c r="F47" s="71"/>
      <c r="G47" s="71"/>
      <c r="H47" s="70"/>
      <c r="I47" s="99"/>
      <c r="J47" s="99"/>
      <c r="K47" s="67"/>
      <c r="L47" s="67"/>
      <c r="M47" s="67"/>
      <c r="N47" s="67"/>
      <c r="O47" s="67"/>
      <c r="P47" s="84"/>
    </row>
    <row r="48" spans="2:16" x14ac:dyDescent="0.25">
      <c r="B48" s="61"/>
      <c r="C48" s="59"/>
      <c r="D48" s="59"/>
      <c r="E48" s="59"/>
      <c r="F48" s="58"/>
      <c r="G48" s="58"/>
      <c r="H48" s="59"/>
      <c r="I48" s="56"/>
      <c r="J48" s="95"/>
      <c r="K48" s="82"/>
      <c r="L48" s="82"/>
      <c r="M48" s="82"/>
      <c r="N48" s="82"/>
      <c r="O48" s="94"/>
      <c r="P48" s="93"/>
    </row>
    <row r="49" spans="2:16" ht="18.75" customHeight="1" x14ac:dyDescent="0.3">
      <c r="B49" s="80">
        <v>5</v>
      </c>
      <c r="C49" s="79" t="s">
        <v>95</v>
      </c>
      <c r="D49" s="76"/>
      <c r="E49" s="76"/>
      <c r="F49" s="78"/>
      <c r="G49" s="78"/>
      <c r="H49" s="76"/>
      <c r="I49" s="77">
        <f>I50</f>
        <v>21607701</v>
      </c>
      <c r="J49" s="77">
        <f>SUM(J51:J52)</f>
        <v>0</v>
      </c>
      <c r="K49" s="76"/>
      <c r="L49" s="76"/>
      <c r="M49" s="76"/>
      <c r="N49" s="76"/>
      <c r="O49" s="76"/>
      <c r="P49" s="98"/>
    </row>
    <row r="50" spans="2:16" ht="15.75" customHeight="1" x14ac:dyDescent="0.25">
      <c r="B50" s="41"/>
      <c r="C50" s="72" t="s">
        <v>96</v>
      </c>
      <c r="D50" s="97" t="s">
        <v>97</v>
      </c>
      <c r="E50" s="97" t="s">
        <v>97</v>
      </c>
      <c r="F50" s="33" t="s">
        <v>39</v>
      </c>
      <c r="G50" s="33" t="s">
        <v>35</v>
      </c>
      <c r="H50" s="90"/>
      <c r="I50" s="96">
        <v>21607701</v>
      </c>
      <c r="J50" s="89"/>
      <c r="K50" s="29">
        <v>87</v>
      </c>
      <c r="L50" s="29">
        <v>61</v>
      </c>
      <c r="M50" s="29">
        <v>26</v>
      </c>
      <c r="N50" s="29"/>
      <c r="O50" s="29"/>
      <c r="P50" s="29">
        <v>18</v>
      </c>
    </row>
    <row r="51" spans="2:16" ht="8.25" customHeight="1" x14ac:dyDescent="0.25">
      <c r="B51" s="66"/>
      <c r="C51" s="34"/>
      <c r="D51" s="34"/>
      <c r="E51" s="34"/>
      <c r="F51" s="22"/>
      <c r="G51" s="22"/>
      <c r="H51" s="65"/>
      <c r="I51" s="64"/>
      <c r="J51" s="64"/>
      <c r="P51" s="84"/>
    </row>
    <row r="52" spans="2:16" x14ac:dyDescent="0.25">
      <c r="B52" s="61"/>
      <c r="C52" s="59"/>
      <c r="D52" s="59"/>
      <c r="E52" s="59"/>
      <c r="F52" s="58"/>
      <c r="G52" s="58"/>
      <c r="H52" s="59"/>
      <c r="I52" s="56"/>
      <c r="J52" s="95"/>
      <c r="K52" s="82"/>
      <c r="L52" s="94"/>
      <c r="M52" s="94"/>
      <c r="N52" s="94"/>
      <c r="O52" s="94"/>
      <c r="P52" s="93"/>
    </row>
    <row r="53" spans="2:16" ht="18.75" x14ac:dyDescent="0.3">
      <c r="B53" s="52">
        <v>6</v>
      </c>
      <c r="C53" s="92" t="s">
        <v>98</v>
      </c>
      <c r="D53" s="47"/>
      <c r="E53" s="47"/>
      <c r="F53" s="50"/>
      <c r="G53" s="50"/>
      <c r="H53" s="47"/>
      <c r="I53" s="49"/>
      <c r="J53" s="49"/>
      <c r="K53" s="47"/>
      <c r="L53" s="47"/>
      <c r="M53" s="47"/>
      <c r="N53" s="47"/>
      <c r="O53" s="47"/>
      <c r="P53" s="48"/>
    </row>
    <row r="54" spans="2:16" ht="15.75" customHeight="1" x14ac:dyDescent="0.25">
      <c r="B54" s="41"/>
      <c r="C54" s="91" t="s">
        <v>99</v>
      </c>
      <c r="D54" s="41"/>
      <c r="E54" s="41"/>
      <c r="F54" s="74"/>
      <c r="G54" s="74"/>
      <c r="H54" s="90"/>
      <c r="I54" s="89"/>
      <c r="J54" s="88"/>
      <c r="K54" s="87"/>
      <c r="L54" s="87"/>
      <c r="M54" s="87"/>
      <c r="N54" s="87"/>
      <c r="O54" s="87"/>
      <c r="P54" s="86"/>
    </row>
    <row r="55" spans="2:16" ht="8.25" customHeight="1" x14ac:dyDescent="0.25">
      <c r="B55" s="66"/>
      <c r="C55" s="34"/>
      <c r="D55" s="34"/>
      <c r="E55" s="34"/>
      <c r="F55" s="22"/>
      <c r="G55" s="22"/>
      <c r="H55" s="65"/>
      <c r="I55" s="85"/>
      <c r="J55" s="63"/>
      <c r="P55" s="84"/>
    </row>
    <row r="56" spans="2:16" x14ac:dyDescent="0.25">
      <c r="B56" s="61"/>
      <c r="C56" s="59"/>
      <c r="D56" s="59"/>
      <c r="E56" s="59"/>
      <c r="F56" s="58"/>
      <c r="G56" s="58"/>
      <c r="H56" s="57"/>
      <c r="I56" s="56"/>
      <c r="J56" s="83"/>
      <c r="K56" s="82"/>
      <c r="L56" s="82"/>
      <c r="M56" s="82"/>
      <c r="N56" s="82"/>
      <c r="O56" s="82"/>
      <c r="P56" s="81"/>
    </row>
    <row r="57" spans="2:16" ht="18.75" x14ac:dyDescent="0.3">
      <c r="B57" s="80">
        <v>7</v>
      </c>
      <c r="C57" s="79" t="s">
        <v>100</v>
      </c>
      <c r="D57" s="76"/>
      <c r="E57" s="76"/>
      <c r="F57" s="78"/>
      <c r="G57" s="78"/>
      <c r="H57" s="76"/>
      <c r="I57" s="77">
        <f>I58</f>
        <v>45252000</v>
      </c>
      <c r="J57" s="77">
        <v>0</v>
      </c>
      <c r="K57" s="76"/>
      <c r="L57" s="76"/>
      <c r="M57" s="76"/>
      <c r="N57" s="76"/>
      <c r="O57" s="76"/>
      <c r="P57" s="75"/>
    </row>
    <row r="58" spans="2:16" ht="21" customHeight="1" x14ac:dyDescent="0.25">
      <c r="B58" s="41"/>
      <c r="C58" s="41" t="s">
        <v>101</v>
      </c>
      <c r="D58" s="41" t="s">
        <v>102</v>
      </c>
      <c r="E58" s="41" t="s">
        <v>87</v>
      </c>
      <c r="F58" s="45" t="s">
        <v>81</v>
      </c>
      <c r="G58" s="45" t="s">
        <v>82</v>
      </c>
      <c r="H58" s="74">
        <v>73</v>
      </c>
      <c r="I58" s="73">
        <v>45252000</v>
      </c>
      <c r="J58" s="73"/>
      <c r="K58" s="42">
        <v>256</v>
      </c>
      <c r="L58" s="42">
        <v>77</v>
      </c>
      <c r="M58" s="42">
        <v>179</v>
      </c>
      <c r="N58" s="42">
        <v>259</v>
      </c>
      <c r="O58" s="42"/>
      <c r="P58" s="42">
        <v>52</v>
      </c>
    </row>
    <row r="59" spans="2:16" ht="18.75" customHeight="1" x14ac:dyDescent="0.25">
      <c r="B59" s="66"/>
      <c r="C59" s="72"/>
      <c r="D59" s="72"/>
      <c r="E59" s="72"/>
      <c r="F59" s="71"/>
      <c r="G59" s="71"/>
      <c r="H59" s="70"/>
      <c r="I59" s="69">
        <f>I58</f>
        <v>45252000</v>
      </c>
      <c r="J59" s="68">
        <v>0</v>
      </c>
      <c r="K59" s="67"/>
      <c r="L59" s="67"/>
      <c r="M59" s="67"/>
      <c r="N59" s="67"/>
      <c r="O59" s="67"/>
    </row>
    <row r="60" spans="2:16" ht="8.25" customHeight="1" x14ac:dyDescent="0.25">
      <c r="B60" s="66"/>
      <c r="C60" s="34"/>
      <c r="D60" s="34"/>
      <c r="E60" s="34"/>
      <c r="F60" s="22"/>
      <c r="G60" s="22"/>
      <c r="H60" s="65"/>
      <c r="I60" s="64"/>
      <c r="J60" s="63"/>
      <c r="K60" s="62"/>
      <c r="M60" s="62"/>
      <c r="N60" s="62"/>
    </row>
    <row r="61" spans="2:16" x14ac:dyDescent="0.25">
      <c r="B61" s="61"/>
      <c r="C61" s="60"/>
      <c r="D61" s="59"/>
      <c r="E61" s="59"/>
      <c r="F61" s="58"/>
      <c r="G61" s="58"/>
      <c r="H61" s="57"/>
      <c r="I61" s="56"/>
      <c r="J61" s="55"/>
      <c r="K61" s="54"/>
      <c r="L61" s="53"/>
      <c r="M61" s="54"/>
      <c r="N61" s="54"/>
      <c r="O61" s="53"/>
      <c r="P61" s="53"/>
    </row>
    <row r="62" spans="2:16" ht="18.75" x14ac:dyDescent="0.3">
      <c r="B62" s="52">
        <v>8</v>
      </c>
      <c r="C62" s="51" t="s">
        <v>103</v>
      </c>
      <c r="D62" s="47"/>
      <c r="E62" s="47"/>
      <c r="F62" s="50"/>
      <c r="G62" s="50"/>
      <c r="H62" s="47"/>
      <c r="I62" s="49">
        <f>SUM(I64,I66)</f>
        <v>26093889</v>
      </c>
      <c r="J62" s="49">
        <f>SUM(J64,J66)</f>
        <v>1500000</v>
      </c>
      <c r="K62" s="47"/>
      <c r="L62" s="48"/>
      <c r="M62" s="47"/>
      <c r="N62" s="47"/>
      <c r="O62" s="48"/>
      <c r="P62" s="47"/>
    </row>
    <row r="63" spans="2:16" ht="21" customHeight="1" x14ac:dyDescent="0.3">
      <c r="B63" s="38"/>
      <c r="C63" s="46" t="s">
        <v>104</v>
      </c>
      <c r="D63" s="46" t="s">
        <v>105</v>
      </c>
      <c r="E63" s="46" t="s">
        <v>66</v>
      </c>
      <c r="F63" s="45" t="s">
        <v>106</v>
      </c>
      <c r="G63" s="45" t="s">
        <v>106</v>
      </c>
      <c r="H63" s="44">
        <v>58</v>
      </c>
      <c r="I63" s="43">
        <v>11700000</v>
      </c>
      <c r="J63" s="43">
        <v>1500000</v>
      </c>
      <c r="K63" s="42">
        <v>111</v>
      </c>
      <c r="L63" s="42"/>
      <c r="M63" s="42">
        <v>111</v>
      </c>
      <c r="N63" s="42">
        <v>111</v>
      </c>
      <c r="O63" s="42"/>
      <c r="P63" s="42">
        <v>23</v>
      </c>
    </row>
    <row r="64" spans="2:16" ht="18.75" customHeight="1" x14ac:dyDescent="0.3">
      <c r="B64" s="38"/>
      <c r="C64" s="41"/>
      <c r="D64" s="41"/>
      <c r="E64" s="35"/>
      <c r="H64" s="35"/>
      <c r="I64" s="40">
        <f>I63</f>
        <v>11700000</v>
      </c>
      <c r="J64" s="39">
        <f>J63</f>
        <v>1500000</v>
      </c>
      <c r="K64" s="35"/>
      <c r="L64" s="35"/>
      <c r="M64" s="35"/>
      <c r="N64" s="35"/>
      <c r="O64" s="35"/>
      <c r="P64" s="35"/>
    </row>
    <row r="65" spans="2:16" ht="15.75" customHeight="1" x14ac:dyDescent="0.3">
      <c r="B65" s="38"/>
      <c r="C65" s="37" t="s">
        <v>50</v>
      </c>
      <c r="D65" s="35"/>
      <c r="E65" s="35"/>
      <c r="H65" s="35"/>
      <c r="I65" s="36"/>
      <c r="J65" s="36"/>
      <c r="K65" s="35"/>
      <c r="L65" s="35"/>
      <c r="M65" s="35"/>
      <c r="N65" s="35"/>
      <c r="O65" s="35"/>
      <c r="P65" s="35"/>
    </row>
    <row r="66" spans="2:16" ht="15.75" customHeight="1" x14ac:dyDescent="0.25">
      <c r="B66" s="34"/>
      <c r="C66" s="32" t="s">
        <v>107</v>
      </c>
      <c r="D66" s="32" t="s">
        <v>108</v>
      </c>
      <c r="E66" s="32" t="s">
        <v>109</v>
      </c>
      <c r="F66" s="33" t="s">
        <v>110</v>
      </c>
      <c r="G66" s="33" t="s">
        <v>110</v>
      </c>
      <c r="H66" s="32"/>
      <c r="I66" s="31">
        <v>14393889</v>
      </c>
      <c r="J66" s="30"/>
      <c r="K66" s="29">
        <v>156</v>
      </c>
      <c r="L66" s="29"/>
      <c r="M66" s="29">
        <v>156</v>
      </c>
      <c r="N66" s="29"/>
      <c r="O66" s="29">
        <v>7</v>
      </c>
      <c r="P66" s="29">
        <v>29</v>
      </c>
    </row>
    <row r="67" spans="2:16" ht="8.25" customHeight="1" thickBot="1" x14ac:dyDescent="0.3">
      <c r="B67" s="27"/>
      <c r="C67" s="27"/>
      <c r="D67" s="27"/>
      <c r="E67" s="27"/>
      <c r="F67" s="28"/>
      <c r="G67" s="28"/>
      <c r="H67" s="27"/>
      <c r="I67" s="26"/>
      <c r="J67" s="25"/>
      <c r="K67" s="24"/>
      <c r="L67" s="24"/>
      <c r="M67" s="24"/>
      <c r="N67" s="24"/>
      <c r="O67" s="24"/>
      <c r="P67" s="24"/>
    </row>
    <row r="68" spans="2:16" ht="15.75" thickTop="1" x14ac:dyDescent="0.25">
      <c r="B68" s="22"/>
      <c r="F68" s="22"/>
      <c r="G68" s="22"/>
      <c r="I68" s="23"/>
      <c r="J68" s="23"/>
    </row>
    <row r="69" spans="2:16" ht="21" x14ac:dyDescent="0.25">
      <c r="B69" s="22"/>
      <c r="C69" s="21" t="s">
        <v>111</v>
      </c>
      <c r="D69" s="18" t="s">
        <v>8</v>
      </c>
      <c r="E69" s="19">
        <v>22</v>
      </c>
      <c r="F69" s="235" t="s">
        <v>112</v>
      </c>
      <c r="G69" s="235"/>
      <c r="H69" s="235"/>
      <c r="I69" s="17">
        <v>773689207</v>
      </c>
      <c r="J69" s="17"/>
      <c r="K69" s="16"/>
      <c r="L69" s="16"/>
      <c r="M69" s="16"/>
      <c r="N69" s="16"/>
      <c r="O69" s="16"/>
      <c r="P69" s="16"/>
    </row>
    <row r="70" spans="2:16" ht="23.25" x14ac:dyDescent="0.25">
      <c r="B70" s="20"/>
      <c r="C70" s="20"/>
      <c r="D70" s="18" t="s">
        <v>11</v>
      </c>
      <c r="E70" s="19">
        <v>9</v>
      </c>
      <c r="F70" s="235" t="s">
        <v>113</v>
      </c>
      <c r="G70" s="235"/>
      <c r="H70" s="235"/>
      <c r="I70" s="17">
        <f>SUM(I18,I27,I44,I59,I64)</f>
        <v>251392754</v>
      </c>
      <c r="J70" s="17"/>
      <c r="K70" s="16"/>
      <c r="L70" s="16"/>
      <c r="M70" s="16"/>
      <c r="N70" s="16"/>
      <c r="O70" s="16"/>
    </row>
    <row r="72" spans="2:16" ht="31.5" x14ac:dyDescent="0.25">
      <c r="D72" s="15" t="s">
        <v>114</v>
      </c>
      <c r="E72" s="14"/>
      <c r="F72" s="13" t="s">
        <v>115</v>
      </c>
      <c r="G72" s="13" t="s">
        <v>116</v>
      </c>
    </row>
    <row r="73" spans="2:16" ht="37.5" x14ac:dyDescent="0.3">
      <c r="D73" s="7" t="s">
        <v>117</v>
      </c>
      <c r="E73" s="6" t="s">
        <v>118</v>
      </c>
      <c r="F73" s="1">
        <v>8</v>
      </c>
      <c r="G73" s="1">
        <v>5</v>
      </c>
    </row>
    <row r="74" spans="2:16" ht="37.5" x14ac:dyDescent="0.3">
      <c r="D74" s="5" t="s">
        <v>119</v>
      </c>
      <c r="E74" s="4" t="s">
        <v>120</v>
      </c>
      <c r="F74" s="1">
        <v>3</v>
      </c>
      <c r="G74" s="1">
        <v>1</v>
      </c>
    </row>
    <row r="75" spans="2:16" ht="37.5" x14ac:dyDescent="0.3">
      <c r="D75" s="3" t="s">
        <v>121</v>
      </c>
      <c r="E75" s="12" t="s">
        <v>122</v>
      </c>
      <c r="F75" s="1">
        <v>5</v>
      </c>
      <c r="G75" s="1">
        <v>0</v>
      </c>
    </row>
    <row r="76" spans="2:16" ht="37.5" x14ac:dyDescent="0.3">
      <c r="D76" s="11" t="s">
        <v>123</v>
      </c>
      <c r="E76" s="10" t="s">
        <v>124</v>
      </c>
      <c r="F76" s="1">
        <v>2</v>
      </c>
      <c r="G76" s="1">
        <v>1</v>
      </c>
    </row>
    <row r="77" spans="2:16" ht="37.5" x14ac:dyDescent="0.3">
      <c r="D77" s="9" t="s">
        <v>125</v>
      </c>
      <c r="E77" s="8" t="s">
        <v>126</v>
      </c>
      <c r="F77" s="1">
        <v>1</v>
      </c>
      <c r="G77" s="1">
        <v>0</v>
      </c>
    </row>
    <row r="78" spans="2:16" ht="37.5" x14ac:dyDescent="0.3">
      <c r="D78" s="7" t="s">
        <v>127</v>
      </c>
      <c r="E78" s="6" t="s">
        <v>128</v>
      </c>
      <c r="F78" s="1">
        <v>0</v>
      </c>
      <c r="G78" s="1">
        <v>0</v>
      </c>
    </row>
    <row r="79" spans="2:16" ht="37.5" x14ac:dyDescent="0.3">
      <c r="D79" s="5" t="s">
        <v>129</v>
      </c>
      <c r="E79" s="4" t="s">
        <v>130</v>
      </c>
      <c r="F79" s="1">
        <v>1</v>
      </c>
      <c r="G79" s="1">
        <v>1</v>
      </c>
    </row>
    <row r="80" spans="2:16" ht="37.5" x14ac:dyDescent="0.3">
      <c r="D80" s="3" t="s">
        <v>131</v>
      </c>
      <c r="E80" s="2" t="s">
        <v>132</v>
      </c>
      <c r="F80" s="1">
        <v>2</v>
      </c>
      <c r="G80" s="1">
        <v>1</v>
      </c>
    </row>
  </sheetData>
  <mergeCells count="3">
    <mergeCell ref="L10:P10"/>
    <mergeCell ref="F69:H69"/>
    <mergeCell ref="F70:H7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4BD6C-7C1A-4FA9-9202-18A818494A37}">
  <dimension ref="B1:P86"/>
  <sheetViews>
    <sheetView tabSelected="1" topLeftCell="C1" zoomScale="70" zoomScaleNormal="70" workbookViewId="0">
      <selection activeCell="J7" sqref="J7"/>
    </sheetView>
  </sheetViews>
  <sheetFormatPr defaultRowHeight="15" x14ac:dyDescent="0.25"/>
  <cols>
    <col min="1" max="1" width="4" customWidth="1"/>
    <col min="2" max="2" width="8.7109375" customWidth="1"/>
    <col min="3" max="3" width="36.42578125" style="22" customWidth="1"/>
    <col min="4" max="4" width="43.28515625" customWidth="1"/>
    <col min="5" max="5" width="36.42578125" customWidth="1"/>
    <col min="6" max="6" width="19.85546875" customWidth="1"/>
    <col min="7" max="7" width="21.7109375" customWidth="1"/>
    <col min="8" max="8" width="15.7109375" customWidth="1"/>
    <col min="9" max="9" width="22.42578125" customWidth="1"/>
    <col min="10" max="10" width="23.5703125" customWidth="1"/>
    <col min="11" max="11" width="14.7109375" customWidth="1"/>
    <col min="12" max="16" width="12.42578125" customWidth="1"/>
    <col min="17" max="17" width="20.5703125" customWidth="1"/>
    <col min="18" max="18" width="16.5703125" customWidth="1"/>
    <col min="19" max="19" width="15.5703125" bestFit="1" customWidth="1"/>
    <col min="20" max="21" width="14.42578125" bestFit="1" customWidth="1"/>
  </cols>
  <sheetData>
    <row r="1" spans="2:16" ht="93.75" customHeight="1" x14ac:dyDescent="0.25">
      <c r="B1" s="238" t="s">
        <v>133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2:16" ht="15.75" customHeight="1" x14ac:dyDescent="0.25"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2:16" ht="15.75" customHeight="1" x14ac:dyDescent="0.25">
      <c r="B3" s="220"/>
      <c r="E3" s="231" t="s">
        <v>134</v>
      </c>
      <c r="F3" s="230"/>
      <c r="G3" s="229" t="s">
        <v>9</v>
      </c>
      <c r="H3" s="229"/>
      <c r="I3" s="182"/>
      <c r="J3" s="220"/>
      <c r="K3" s="220"/>
      <c r="L3" s="220"/>
      <c r="M3" s="220"/>
      <c r="N3" s="220"/>
      <c r="O3" s="220"/>
    </row>
    <row r="4" spans="2:16" ht="15.75" customHeight="1" x14ac:dyDescent="0.25">
      <c r="B4" s="220"/>
      <c r="E4" s="183" t="s">
        <v>135</v>
      </c>
      <c r="F4" s="184"/>
      <c r="G4" s="228" t="s">
        <v>12</v>
      </c>
      <c r="H4" s="228"/>
      <c r="I4" s="182"/>
      <c r="J4" s="220"/>
      <c r="K4" s="220"/>
      <c r="L4" s="220"/>
      <c r="M4" s="220"/>
      <c r="N4" s="220"/>
      <c r="O4" s="220"/>
    </row>
    <row r="5" spans="2:16" ht="15.75" customHeight="1" thickBot="1" x14ac:dyDescent="0.3">
      <c r="B5" s="220"/>
      <c r="E5" s="183"/>
      <c r="F5" s="184"/>
      <c r="G5" s="183"/>
      <c r="H5" s="183"/>
      <c r="I5" s="182"/>
      <c r="J5" s="220"/>
      <c r="K5" s="220"/>
      <c r="L5" s="220"/>
      <c r="M5" s="220"/>
      <c r="N5" s="220"/>
      <c r="O5" s="220"/>
    </row>
    <row r="6" spans="2:16" ht="42.75" customHeight="1" thickBot="1" x14ac:dyDescent="0.3">
      <c r="B6" s="220"/>
      <c r="E6" s="227" t="s">
        <v>136</v>
      </c>
      <c r="F6" s="226" t="s">
        <v>137</v>
      </c>
      <c r="G6" s="226" t="s">
        <v>138</v>
      </c>
      <c r="H6" s="226" t="s">
        <v>139</v>
      </c>
      <c r="I6" s="220"/>
      <c r="J6" s="220"/>
      <c r="K6" s="220"/>
      <c r="L6" s="220"/>
      <c r="M6" s="220"/>
      <c r="N6" s="220"/>
      <c r="O6" s="220"/>
    </row>
    <row r="7" spans="2:16" ht="15.75" customHeight="1" thickBot="1" x14ac:dyDescent="0.3">
      <c r="B7" s="220"/>
      <c r="E7" s="225" t="s">
        <v>140</v>
      </c>
      <c r="F7" s="224" t="s">
        <v>141</v>
      </c>
      <c r="G7" s="223">
        <v>1.55</v>
      </c>
      <c r="H7" s="223">
        <v>0.23</v>
      </c>
      <c r="I7" s="220"/>
      <c r="J7" s="220"/>
      <c r="K7" s="220"/>
      <c r="L7" s="220"/>
      <c r="M7" s="220"/>
      <c r="N7" s="220"/>
      <c r="O7" s="220"/>
    </row>
    <row r="8" spans="2:16" ht="15.75" customHeight="1" thickBot="1" x14ac:dyDescent="0.3">
      <c r="B8" s="220"/>
      <c r="E8" s="225" t="s">
        <v>142</v>
      </c>
      <c r="F8" s="223">
        <v>0.4</v>
      </c>
      <c r="G8" s="223">
        <v>1.86</v>
      </c>
      <c r="H8" s="223">
        <v>0.31</v>
      </c>
      <c r="I8" s="220"/>
      <c r="J8" s="220"/>
      <c r="K8" s="220"/>
      <c r="L8" s="220"/>
      <c r="M8" s="220"/>
      <c r="N8" s="220"/>
      <c r="O8" s="220"/>
    </row>
    <row r="9" spans="2:16" ht="15.75" customHeight="1" thickBot="1" x14ac:dyDescent="0.3">
      <c r="B9" s="220"/>
      <c r="E9" s="225" t="s">
        <v>143</v>
      </c>
      <c r="F9" s="224" t="s">
        <v>144</v>
      </c>
      <c r="G9" s="223">
        <v>2.34</v>
      </c>
      <c r="H9" s="223">
        <v>0.56999999999999995</v>
      </c>
      <c r="I9" s="220"/>
      <c r="J9" s="220"/>
      <c r="K9" s="220"/>
      <c r="L9" s="220"/>
      <c r="M9" s="220"/>
      <c r="N9" s="220"/>
      <c r="O9" s="220"/>
    </row>
    <row r="10" spans="2:16" ht="15.75" customHeight="1" x14ac:dyDescent="0.3">
      <c r="B10" s="220"/>
      <c r="E10" s="222" t="s">
        <v>145</v>
      </c>
      <c r="F10" s="221"/>
      <c r="G10" s="221"/>
      <c r="H10" s="221"/>
      <c r="I10" s="221"/>
      <c r="J10" s="220"/>
      <c r="K10" s="220"/>
      <c r="L10" s="220"/>
      <c r="M10" s="220"/>
      <c r="N10" s="220"/>
      <c r="O10" s="220"/>
    </row>
    <row r="11" spans="2:16" ht="15.75" customHeight="1" x14ac:dyDescent="0.3">
      <c r="B11" s="220"/>
      <c r="E11" s="222" t="s">
        <v>146</v>
      </c>
      <c r="F11" s="221"/>
      <c r="G11" s="221"/>
      <c r="H11" s="221"/>
      <c r="I11" s="221"/>
      <c r="J11" s="220"/>
      <c r="K11" s="220"/>
      <c r="L11" s="220"/>
      <c r="M11" s="220"/>
      <c r="N11" s="220"/>
      <c r="O11" s="220"/>
    </row>
    <row r="12" spans="2:16" ht="15.75" customHeight="1" x14ac:dyDescent="0.25">
      <c r="P12" s="84"/>
    </row>
    <row r="13" spans="2:16" x14ac:dyDescent="0.25">
      <c r="B13" s="219"/>
      <c r="C13" s="218"/>
      <c r="D13" s="217"/>
      <c r="E13" s="217"/>
      <c r="F13" s="217"/>
      <c r="G13" s="217"/>
      <c r="H13" s="217"/>
      <c r="I13" s="217"/>
      <c r="J13" s="217"/>
      <c r="K13" s="216"/>
      <c r="L13" s="239" t="s">
        <v>14</v>
      </c>
      <c r="M13" s="239"/>
      <c r="N13" s="239"/>
      <c r="O13" s="239"/>
      <c r="P13" s="239"/>
    </row>
    <row r="14" spans="2:16" s="109" customFormat="1" ht="51.75" customHeight="1" x14ac:dyDescent="0.25">
      <c r="B14" s="215" t="s">
        <v>15</v>
      </c>
      <c r="C14" s="213" t="s">
        <v>147</v>
      </c>
      <c r="D14" s="214" t="s">
        <v>17</v>
      </c>
      <c r="E14" s="214" t="s">
        <v>18</v>
      </c>
      <c r="F14" s="214" t="s">
        <v>19</v>
      </c>
      <c r="G14" s="214" t="s">
        <v>20</v>
      </c>
      <c r="H14" s="214" t="s">
        <v>21</v>
      </c>
      <c r="I14" s="214" t="s">
        <v>148</v>
      </c>
      <c r="J14" s="214" t="s">
        <v>149</v>
      </c>
      <c r="K14" s="214" t="s">
        <v>24</v>
      </c>
      <c r="L14" s="214" t="s">
        <v>25</v>
      </c>
      <c r="M14" s="213" t="s">
        <v>26</v>
      </c>
      <c r="N14" s="213" t="s">
        <v>27</v>
      </c>
      <c r="O14" s="212" t="s">
        <v>28</v>
      </c>
      <c r="P14" s="211" t="s">
        <v>29</v>
      </c>
    </row>
    <row r="15" spans="2:16" s="199" customFormat="1" x14ac:dyDescent="0.25">
      <c r="B15" s="66">
        <v>7</v>
      </c>
      <c r="C15" s="199" t="s">
        <v>101</v>
      </c>
      <c r="D15" s="199" t="s">
        <v>102</v>
      </c>
      <c r="E15" s="199" t="s">
        <v>87</v>
      </c>
      <c r="F15" s="199" t="s">
        <v>81</v>
      </c>
      <c r="G15" s="210" t="s">
        <v>82</v>
      </c>
      <c r="H15" s="208">
        <v>73</v>
      </c>
      <c r="I15" s="209">
        <v>45252000</v>
      </c>
      <c r="J15" s="209"/>
      <c r="K15" s="208">
        <v>256</v>
      </c>
      <c r="L15" s="199">
        <v>77</v>
      </c>
      <c r="M15" s="199">
        <v>179</v>
      </c>
      <c r="N15" s="199">
        <v>259</v>
      </c>
      <c r="O15" s="199">
        <v>0</v>
      </c>
      <c r="P15" s="199">
        <v>52</v>
      </c>
    </row>
    <row r="16" spans="2:16" s="199" customFormat="1" x14ac:dyDescent="0.25">
      <c r="B16" s="66">
        <v>8</v>
      </c>
      <c r="C16" s="199" t="s">
        <v>150</v>
      </c>
      <c r="D16" s="199" t="s">
        <v>105</v>
      </c>
      <c r="E16" s="199" t="s">
        <v>66</v>
      </c>
      <c r="F16" s="199" t="s">
        <v>106</v>
      </c>
      <c r="G16" s="210" t="s">
        <v>106</v>
      </c>
      <c r="H16" s="208">
        <v>58</v>
      </c>
      <c r="I16" s="209">
        <v>11700000</v>
      </c>
      <c r="J16" s="209">
        <v>1500000</v>
      </c>
      <c r="K16" s="208">
        <v>111</v>
      </c>
      <c r="L16" s="199">
        <v>0</v>
      </c>
      <c r="M16" s="199">
        <v>111</v>
      </c>
      <c r="N16" s="199">
        <v>111</v>
      </c>
      <c r="O16" s="199">
        <v>0</v>
      </c>
      <c r="P16" s="199">
        <v>23</v>
      </c>
    </row>
    <row r="17" spans="2:16" s="199" customFormat="1" x14ac:dyDescent="0.25">
      <c r="B17" s="66">
        <v>1</v>
      </c>
      <c r="C17" s="199" t="s">
        <v>31</v>
      </c>
      <c r="D17" s="199" t="s">
        <v>32</v>
      </c>
      <c r="E17" s="199" t="s">
        <v>33</v>
      </c>
      <c r="F17" s="199" t="s">
        <v>34</v>
      </c>
      <c r="G17" s="210" t="s">
        <v>35</v>
      </c>
      <c r="H17" s="208">
        <v>50</v>
      </c>
      <c r="I17" s="209">
        <v>34633776</v>
      </c>
      <c r="J17" s="209"/>
      <c r="K17" s="208">
        <v>170</v>
      </c>
      <c r="L17" s="199">
        <v>119</v>
      </c>
      <c r="M17" s="199">
        <v>51</v>
      </c>
      <c r="N17" s="199">
        <v>170</v>
      </c>
      <c r="O17" s="199">
        <v>0</v>
      </c>
      <c r="P17" s="199">
        <v>34</v>
      </c>
    </row>
    <row r="18" spans="2:16" s="199" customFormat="1" x14ac:dyDescent="0.25">
      <c r="B18" s="66">
        <v>4</v>
      </c>
      <c r="C18" s="199" t="s">
        <v>90</v>
      </c>
      <c r="D18" s="199" t="s">
        <v>79</v>
      </c>
      <c r="E18" s="199" t="s">
        <v>84</v>
      </c>
      <c r="F18" s="199" t="s">
        <v>91</v>
      </c>
      <c r="G18" s="210" t="s">
        <v>71</v>
      </c>
      <c r="H18" s="208">
        <v>47</v>
      </c>
      <c r="I18" s="209">
        <v>51700000</v>
      </c>
      <c r="J18" s="209"/>
      <c r="K18" s="208">
        <v>242</v>
      </c>
      <c r="L18" s="199">
        <v>0</v>
      </c>
      <c r="M18" s="199">
        <v>242</v>
      </c>
      <c r="N18" s="199">
        <v>0</v>
      </c>
      <c r="O18" s="199">
        <v>49</v>
      </c>
      <c r="P18" s="199">
        <v>25</v>
      </c>
    </row>
    <row r="19" spans="2:16" s="199" customFormat="1" x14ac:dyDescent="0.25">
      <c r="B19" s="66">
        <v>2</v>
      </c>
      <c r="C19" s="199" t="s">
        <v>59</v>
      </c>
      <c r="D19" s="199" t="s">
        <v>60</v>
      </c>
      <c r="E19" s="199" t="s">
        <v>61</v>
      </c>
      <c r="F19" s="199" t="s">
        <v>62</v>
      </c>
      <c r="G19" s="210" t="s">
        <v>63</v>
      </c>
      <c r="H19" s="208">
        <v>41</v>
      </c>
      <c r="I19" s="209">
        <v>14209723</v>
      </c>
      <c r="J19" s="209">
        <v>1750234</v>
      </c>
      <c r="K19" s="208">
        <v>81</v>
      </c>
      <c r="L19" s="199">
        <v>0</v>
      </c>
      <c r="M19" s="199">
        <v>81</v>
      </c>
      <c r="N19" s="199">
        <v>0</v>
      </c>
      <c r="O19" s="199">
        <v>17</v>
      </c>
      <c r="P19" s="199">
        <v>9</v>
      </c>
    </row>
    <row r="20" spans="2:16" s="199" customFormat="1" x14ac:dyDescent="0.25">
      <c r="B20" s="66">
        <v>1</v>
      </c>
      <c r="C20" s="199" t="s">
        <v>36</v>
      </c>
      <c r="D20" s="199" t="s">
        <v>37</v>
      </c>
      <c r="E20" s="199" t="s">
        <v>38</v>
      </c>
      <c r="F20" s="199" t="s">
        <v>39</v>
      </c>
      <c r="G20" s="210" t="s">
        <v>35</v>
      </c>
      <c r="H20" s="208">
        <v>37</v>
      </c>
      <c r="I20" s="209">
        <v>30797255</v>
      </c>
      <c r="J20" s="209"/>
      <c r="K20" s="208">
        <v>147</v>
      </c>
      <c r="L20" s="199">
        <v>103</v>
      </c>
      <c r="M20" s="199">
        <v>44</v>
      </c>
      <c r="N20" s="199">
        <v>0</v>
      </c>
      <c r="O20" s="199">
        <v>30</v>
      </c>
      <c r="P20" s="199">
        <v>15</v>
      </c>
    </row>
    <row r="21" spans="2:16" s="199" customFormat="1" x14ac:dyDescent="0.25">
      <c r="B21" s="66">
        <v>1</v>
      </c>
      <c r="C21" s="199" t="s">
        <v>40</v>
      </c>
      <c r="D21" s="199" t="s">
        <v>41</v>
      </c>
      <c r="E21" s="199" t="s">
        <v>151</v>
      </c>
      <c r="F21" s="199" t="s">
        <v>39</v>
      </c>
      <c r="G21" s="210" t="s">
        <v>35</v>
      </c>
      <c r="H21" s="208">
        <v>33</v>
      </c>
      <c r="I21" s="209">
        <v>25200000</v>
      </c>
      <c r="J21" s="209"/>
      <c r="K21" s="208">
        <v>83</v>
      </c>
      <c r="L21" s="199">
        <v>59</v>
      </c>
      <c r="M21" s="199">
        <v>24</v>
      </c>
      <c r="N21" s="199">
        <v>0</v>
      </c>
      <c r="O21" s="199">
        <v>17</v>
      </c>
      <c r="P21" s="199">
        <v>9</v>
      </c>
    </row>
    <row r="22" spans="2:16" s="199" customFormat="1" x14ac:dyDescent="0.25">
      <c r="B22" s="66">
        <v>1</v>
      </c>
      <c r="C22" s="199" t="s">
        <v>43</v>
      </c>
      <c r="D22" s="199" t="s">
        <v>44</v>
      </c>
      <c r="E22" s="199" t="s">
        <v>45</v>
      </c>
      <c r="F22" s="199" t="s">
        <v>39</v>
      </c>
      <c r="G22" s="210" t="s">
        <v>35</v>
      </c>
      <c r="H22" s="208">
        <v>33</v>
      </c>
      <c r="I22" s="209">
        <v>4000000</v>
      </c>
      <c r="J22" s="209" t="s">
        <v>154</v>
      </c>
      <c r="K22" s="208">
        <v>184</v>
      </c>
      <c r="L22" s="199">
        <v>9</v>
      </c>
      <c r="M22" s="199">
        <v>184</v>
      </c>
      <c r="N22" s="199">
        <v>0</v>
      </c>
      <c r="O22" s="199">
        <v>19</v>
      </c>
      <c r="P22" s="199">
        <v>19</v>
      </c>
    </row>
    <row r="23" spans="2:16" s="199" customFormat="1" ht="15.75" thickBot="1" x14ac:dyDescent="0.3">
      <c r="B23" s="207">
        <v>1</v>
      </c>
      <c r="C23" s="203" t="s">
        <v>46</v>
      </c>
      <c r="D23" s="203" t="s">
        <v>47</v>
      </c>
      <c r="E23" s="203" t="s">
        <v>48</v>
      </c>
      <c r="F23" s="203" t="s">
        <v>49</v>
      </c>
      <c r="G23" s="206" t="s">
        <v>35</v>
      </c>
      <c r="H23" s="204">
        <v>30</v>
      </c>
      <c r="I23" s="205">
        <v>33900000</v>
      </c>
      <c r="J23" s="205">
        <v>4300000</v>
      </c>
      <c r="K23" s="204">
        <v>130</v>
      </c>
      <c r="L23" s="203">
        <v>65</v>
      </c>
      <c r="M23" s="203">
        <v>65</v>
      </c>
      <c r="N23" s="203">
        <v>0</v>
      </c>
      <c r="O23" s="203">
        <v>26</v>
      </c>
      <c r="P23" s="203">
        <v>13</v>
      </c>
    </row>
    <row r="24" spans="2:16" s="199" customFormat="1" x14ac:dyDescent="0.25">
      <c r="B24" s="66"/>
      <c r="G24" s="240" t="s">
        <v>152</v>
      </c>
      <c r="H24" s="240"/>
      <c r="I24" s="202">
        <f>SUM(I15:I23)</f>
        <v>251392754</v>
      </c>
      <c r="J24" s="202">
        <f>SUM(J15:J23)</f>
        <v>7550234</v>
      </c>
      <c r="K24" s="201">
        <f>SUM(K15:K23)</f>
        <v>1404</v>
      </c>
      <c r="L24" s="201"/>
      <c r="M24" s="201"/>
      <c r="N24" s="201"/>
      <c r="O24" s="201"/>
      <c r="P24" s="200"/>
    </row>
    <row r="25" spans="2:16" x14ac:dyDescent="0.25">
      <c r="B25" s="198"/>
      <c r="C25" s="197" t="s">
        <v>153</v>
      </c>
      <c r="G25" s="191"/>
      <c r="H25" s="185"/>
      <c r="I25" s="64"/>
      <c r="J25" s="64"/>
    </row>
    <row r="26" spans="2:16" x14ac:dyDescent="0.25">
      <c r="B26" s="34">
        <v>4</v>
      </c>
      <c r="C26" t="s">
        <v>92</v>
      </c>
      <c r="D26" s="193" t="s">
        <v>93</v>
      </c>
      <c r="E26" s="193" t="s">
        <v>94</v>
      </c>
      <c r="F26" s="193" t="s">
        <v>67</v>
      </c>
      <c r="G26" s="196" t="s">
        <v>68</v>
      </c>
      <c r="H26" s="195"/>
      <c r="I26" s="194">
        <v>38600000</v>
      </c>
      <c r="J26" s="194">
        <v>7450000</v>
      </c>
      <c r="K26" s="193">
        <v>249</v>
      </c>
      <c r="L26" s="193">
        <v>0</v>
      </c>
      <c r="M26" s="193">
        <v>249</v>
      </c>
      <c r="N26" s="193">
        <v>0</v>
      </c>
      <c r="O26" s="193">
        <v>50</v>
      </c>
      <c r="P26" s="192">
        <v>25</v>
      </c>
    </row>
    <row r="27" spans="2:16" x14ac:dyDescent="0.25">
      <c r="B27" s="34">
        <v>3</v>
      </c>
      <c r="C27" t="s">
        <v>73</v>
      </c>
      <c r="D27" t="s">
        <v>32</v>
      </c>
      <c r="E27" t="s">
        <v>74</v>
      </c>
      <c r="F27" t="s">
        <v>39</v>
      </c>
      <c r="G27" s="191" t="s">
        <v>35</v>
      </c>
      <c r="H27" s="185"/>
      <c r="I27" s="64">
        <v>31045858</v>
      </c>
      <c r="J27" s="64"/>
      <c r="K27">
        <v>150</v>
      </c>
      <c r="L27">
        <v>105</v>
      </c>
      <c r="M27">
        <v>45</v>
      </c>
      <c r="N27">
        <v>0</v>
      </c>
      <c r="O27">
        <v>30</v>
      </c>
      <c r="P27">
        <v>15</v>
      </c>
    </row>
    <row r="28" spans="2:16" x14ac:dyDescent="0.25">
      <c r="B28" s="34">
        <v>3</v>
      </c>
      <c r="C28" t="s">
        <v>75</v>
      </c>
      <c r="D28" t="s">
        <v>76</v>
      </c>
      <c r="E28" t="s">
        <v>77</v>
      </c>
      <c r="F28" t="s">
        <v>49</v>
      </c>
      <c r="G28" s="191" t="s">
        <v>35</v>
      </c>
      <c r="H28" s="185"/>
      <c r="I28" s="64">
        <v>90886338</v>
      </c>
      <c r="J28" s="64">
        <v>49483869</v>
      </c>
      <c r="K28">
        <v>333</v>
      </c>
      <c r="L28">
        <v>234</v>
      </c>
      <c r="M28">
        <v>99</v>
      </c>
      <c r="N28">
        <v>0</v>
      </c>
      <c r="O28">
        <v>67</v>
      </c>
      <c r="P28">
        <v>34</v>
      </c>
    </row>
    <row r="29" spans="2:16" x14ac:dyDescent="0.25">
      <c r="B29" s="34">
        <v>2</v>
      </c>
      <c r="C29" t="s">
        <v>64</v>
      </c>
      <c r="D29" t="s">
        <v>65</v>
      </c>
      <c r="E29" t="s">
        <v>66</v>
      </c>
      <c r="F29" t="s">
        <v>67</v>
      </c>
      <c r="G29" s="191" t="s">
        <v>68</v>
      </c>
      <c r="H29" s="185"/>
      <c r="I29" s="64">
        <v>27818312</v>
      </c>
      <c r="J29" s="64">
        <v>14728682</v>
      </c>
      <c r="K29">
        <v>160</v>
      </c>
      <c r="L29">
        <v>0</v>
      </c>
      <c r="M29">
        <v>160</v>
      </c>
      <c r="N29">
        <v>0</v>
      </c>
      <c r="O29">
        <v>32</v>
      </c>
      <c r="P29">
        <v>16</v>
      </c>
    </row>
    <row r="30" spans="2:16" x14ac:dyDescent="0.25">
      <c r="B30" s="34">
        <v>1</v>
      </c>
      <c r="C30" t="s">
        <v>51</v>
      </c>
      <c r="D30" t="s">
        <v>37</v>
      </c>
      <c r="E30" t="s">
        <v>52</v>
      </c>
      <c r="F30" t="s">
        <v>39</v>
      </c>
      <c r="G30" s="191" t="s">
        <v>35</v>
      </c>
      <c r="H30" s="185"/>
      <c r="I30" s="64">
        <v>27601000</v>
      </c>
      <c r="J30" s="64"/>
      <c r="K30">
        <v>91</v>
      </c>
      <c r="L30">
        <v>64</v>
      </c>
      <c r="M30">
        <v>27</v>
      </c>
      <c r="N30">
        <v>0</v>
      </c>
      <c r="O30">
        <v>0</v>
      </c>
      <c r="P30">
        <v>19</v>
      </c>
    </row>
    <row r="31" spans="2:16" x14ac:dyDescent="0.25">
      <c r="B31" s="34">
        <v>5</v>
      </c>
      <c r="C31" t="s">
        <v>96</v>
      </c>
      <c r="D31" t="s">
        <v>97</v>
      </c>
      <c r="E31" t="s">
        <v>97</v>
      </c>
      <c r="F31" t="s">
        <v>39</v>
      </c>
      <c r="G31" s="191" t="s">
        <v>35</v>
      </c>
      <c r="H31" s="185"/>
      <c r="I31" s="64">
        <v>21607701</v>
      </c>
      <c r="J31" s="64"/>
      <c r="K31">
        <v>87</v>
      </c>
      <c r="L31">
        <v>61</v>
      </c>
      <c r="M31">
        <v>26</v>
      </c>
      <c r="N31">
        <v>0</v>
      </c>
      <c r="O31">
        <v>0</v>
      </c>
      <c r="P31">
        <v>18</v>
      </c>
    </row>
    <row r="32" spans="2:16" x14ac:dyDescent="0.25">
      <c r="B32" s="34">
        <v>3</v>
      </c>
      <c r="C32" t="s">
        <v>78</v>
      </c>
      <c r="D32" t="s">
        <v>79</v>
      </c>
      <c r="E32" t="s">
        <v>80</v>
      </c>
      <c r="F32" t="s">
        <v>81</v>
      </c>
      <c r="G32" s="191" t="s">
        <v>82</v>
      </c>
      <c r="H32" s="185"/>
      <c r="I32" s="64">
        <v>60000000</v>
      </c>
      <c r="J32" s="64"/>
      <c r="K32">
        <v>196</v>
      </c>
      <c r="L32">
        <v>0</v>
      </c>
      <c r="M32">
        <v>196</v>
      </c>
      <c r="N32">
        <v>0</v>
      </c>
      <c r="O32">
        <v>40</v>
      </c>
      <c r="P32">
        <v>20</v>
      </c>
    </row>
    <row r="33" spans="2:16" x14ac:dyDescent="0.25">
      <c r="B33" s="34">
        <v>3</v>
      </c>
      <c r="C33" t="s">
        <v>83</v>
      </c>
      <c r="D33" t="s">
        <v>79</v>
      </c>
      <c r="E33" t="s">
        <v>84</v>
      </c>
      <c r="F33" t="s">
        <v>85</v>
      </c>
      <c r="G33" s="191" t="s">
        <v>35</v>
      </c>
      <c r="H33" s="185"/>
      <c r="I33" s="64">
        <v>60000000</v>
      </c>
      <c r="J33" s="64"/>
      <c r="K33">
        <v>252</v>
      </c>
      <c r="L33">
        <v>0</v>
      </c>
      <c r="M33">
        <v>252</v>
      </c>
      <c r="N33">
        <v>0</v>
      </c>
      <c r="O33">
        <v>51</v>
      </c>
      <c r="P33">
        <v>26</v>
      </c>
    </row>
    <row r="34" spans="2:16" x14ac:dyDescent="0.25">
      <c r="B34" s="34">
        <v>1</v>
      </c>
      <c r="C34" t="s">
        <v>53</v>
      </c>
      <c r="D34" t="s">
        <v>54</v>
      </c>
      <c r="E34" t="s">
        <v>54</v>
      </c>
      <c r="F34" t="s">
        <v>39</v>
      </c>
      <c r="G34" s="191" t="s">
        <v>35</v>
      </c>
      <c r="H34" s="185"/>
      <c r="I34" s="64">
        <v>24000000</v>
      </c>
      <c r="J34" s="64"/>
      <c r="K34">
        <v>77</v>
      </c>
      <c r="L34">
        <v>39</v>
      </c>
      <c r="M34">
        <v>38</v>
      </c>
      <c r="N34">
        <v>0</v>
      </c>
      <c r="O34">
        <v>16</v>
      </c>
      <c r="P34">
        <v>8</v>
      </c>
    </row>
    <row r="35" spans="2:16" x14ac:dyDescent="0.25">
      <c r="B35" s="34">
        <v>1</v>
      </c>
      <c r="C35" t="s">
        <v>55</v>
      </c>
      <c r="D35" t="s">
        <v>56</v>
      </c>
      <c r="E35" t="s">
        <v>57</v>
      </c>
      <c r="F35" t="s">
        <v>39</v>
      </c>
      <c r="G35" s="191" t="s">
        <v>35</v>
      </c>
      <c r="H35" s="185"/>
      <c r="I35" s="64">
        <v>48000000</v>
      </c>
      <c r="J35" s="64"/>
      <c r="K35">
        <v>206</v>
      </c>
      <c r="L35">
        <v>62</v>
      </c>
      <c r="M35">
        <v>144</v>
      </c>
      <c r="N35">
        <v>0</v>
      </c>
      <c r="O35">
        <v>42</v>
      </c>
      <c r="P35">
        <v>21</v>
      </c>
    </row>
    <row r="36" spans="2:16" x14ac:dyDescent="0.25">
      <c r="B36" s="34">
        <v>8</v>
      </c>
      <c r="C36" t="s">
        <v>107</v>
      </c>
      <c r="D36" t="s">
        <v>108</v>
      </c>
      <c r="E36" t="s">
        <v>109</v>
      </c>
      <c r="F36" t="s">
        <v>110</v>
      </c>
      <c r="G36" s="191" t="s">
        <v>110</v>
      </c>
      <c r="H36" s="185"/>
      <c r="I36" s="64">
        <v>14393889</v>
      </c>
      <c r="J36" s="64"/>
      <c r="K36">
        <v>156</v>
      </c>
      <c r="L36">
        <v>0</v>
      </c>
      <c r="M36">
        <v>156</v>
      </c>
      <c r="N36">
        <v>0</v>
      </c>
      <c r="O36">
        <v>7</v>
      </c>
      <c r="P36">
        <v>29</v>
      </c>
    </row>
    <row r="37" spans="2:16" x14ac:dyDescent="0.25">
      <c r="B37" s="34">
        <v>3</v>
      </c>
      <c r="C37" t="s">
        <v>86</v>
      </c>
      <c r="D37" t="s">
        <v>87</v>
      </c>
      <c r="E37" t="s">
        <v>87</v>
      </c>
      <c r="F37" t="s">
        <v>88</v>
      </c>
      <c r="G37" s="191" t="s">
        <v>82</v>
      </c>
      <c r="H37" s="185"/>
      <c r="I37" s="64">
        <v>33500000</v>
      </c>
      <c r="J37" s="64"/>
      <c r="K37">
        <v>190</v>
      </c>
      <c r="L37">
        <v>0</v>
      </c>
      <c r="M37">
        <v>190</v>
      </c>
      <c r="N37">
        <v>191</v>
      </c>
      <c r="O37">
        <v>0</v>
      </c>
      <c r="P37">
        <v>38</v>
      </c>
    </row>
    <row r="38" spans="2:16" ht="15.75" thickBot="1" x14ac:dyDescent="0.3">
      <c r="B38" s="190">
        <v>2</v>
      </c>
      <c r="C38" s="186" t="s">
        <v>69</v>
      </c>
      <c r="D38" s="186" t="s">
        <v>65</v>
      </c>
      <c r="E38" s="186" t="s">
        <v>66</v>
      </c>
      <c r="F38" s="186" t="s">
        <v>70</v>
      </c>
      <c r="G38" s="189" t="s">
        <v>71</v>
      </c>
      <c r="H38" s="188"/>
      <c r="I38" s="187">
        <v>20500000</v>
      </c>
      <c r="J38" s="187">
        <v>5000000</v>
      </c>
      <c r="K38" s="186">
        <v>120</v>
      </c>
      <c r="L38" s="186">
        <v>0</v>
      </c>
      <c r="M38" s="186">
        <v>120</v>
      </c>
      <c r="N38" s="186">
        <v>0</v>
      </c>
      <c r="O38" s="186">
        <v>24</v>
      </c>
      <c r="P38" s="186">
        <v>12</v>
      </c>
    </row>
    <row r="39" spans="2:16" x14ac:dyDescent="0.25">
      <c r="C39"/>
      <c r="I39" s="23">
        <f>SUM(I26:I38)</f>
        <v>497953098</v>
      </c>
      <c r="J39" s="23">
        <f>SUM(J26:J38)</f>
        <v>76662551</v>
      </c>
      <c r="K39" s="185">
        <f>SUM(K26:K38)</f>
        <v>2267</v>
      </c>
      <c r="P39" s="84"/>
    </row>
    <row r="40" spans="2:16" x14ac:dyDescent="0.25">
      <c r="C40"/>
      <c r="J40" s="23"/>
      <c r="P40" s="84"/>
    </row>
    <row r="41" spans="2:16" ht="15.75" x14ac:dyDescent="0.25">
      <c r="C41"/>
      <c r="E41" s="183" t="s">
        <v>8</v>
      </c>
      <c r="F41" s="184">
        <v>22</v>
      </c>
      <c r="G41" s="241" t="s">
        <v>112</v>
      </c>
      <c r="H41" s="241"/>
      <c r="I41" s="182">
        <v>773689207</v>
      </c>
      <c r="J41" s="182">
        <f>SUM(J24,J39)</f>
        <v>84212785</v>
      </c>
      <c r="K41" s="181">
        <f>SUM(K24,K39)</f>
        <v>3671</v>
      </c>
      <c r="P41" s="84"/>
    </row>
    <row r="42" spans="2:16" ht="15.75" x14ac:dyDescent="0.25">
      <c r="C42"/>
      <c r="E42" s="183" t="s">
        <v>11</v>
      </c>
      <c r="F42" s="184">
        <v>9</v>
      </c>
      <c r="G42" s="241" t="s">
        <v>11</v>
      </c>
      <c r="H42" s="241"/>
      <c r="I42" s="182">
        <f>I24</f>
        <v>251392754</v>
      </c>
      <c r="J42" s="182">
        <f>J24</f>
        <v>7550234</v>
      </c>
      <c r="K42" s="181">
        <f>K24</f>
        <v>1404</v>
      </c>
      <c r="P42" s="84"/>
    </row>
    <row r="43" spans="2:16" x14ac:dyDescent="0.25">
      <c r="C43"/>
      <c r="P43" s="84"/>
    </row>
    <row r="44" spans="2:16" x14ac:dyDescent="0.25">
      <c r="P44" s="84"/>
    </row>
    <row r="45" spans="2:16" x14ac:dyDescent="0.25">
      <c r="C45" s="180"/>
      <c r="D45" s="180"/>
      <c r="E45" s="180"/>
      <c r="F45" s="180"/>
      <c r="G45" s="180"/>
      <c r="P45" s="84"/>
    </row>
    <row r="46" spans="2:16" x14ac:dyDescent="0.25">
      <c r="C46" s="176"/>
      <c r="D46" s="179"/>
      <c r="E46" s="178"/>
      <c r="F46" s="180"/>
      <c r="G46" s="176"/>
      <c r="P46" s="84"/>
    </row>
    <row r="47" spans="2:16" x14ac:dyDescent="0.25">
      <c r="C47" s="176"/>
      <c r="D47" s="179"/>
      <c r="E47" s="178"/>
      <c r="F47" s="180"/>
      <c r="G47" s="176"/>
      <c r="P47" s="84"/>
    </row>
    <row r="48" spans="2:16" x14ac:dyDescent="0.25">
      <c r="C48" s="176"/>
      <c r="D48" s="179"/>
      <c r="E48" s="178"/>
      <c r="F48" s="177"/>
      <c r="G48" s="176"/>
      <c r="H48" s="23"/>
      <c r="P48" s="84"/>
    </row>
    <row r="49" spans="3:16" x14ac:dyDescent="0.25">
      <c r="D49" s="23"/>
      <c r="P49" s="84"/>
    </row>
    <row r="50" spans="3:16" x14ac:dyDescent="0.25">
      <c r="P50" s="84"/>
    </row>
    <row r="51" spans="3:16" x14ac:dyDescent="0.25">
      <c r="P51" s="84"/>
    </row>
    <row r="52" spans="3:16" x14ac:dyDescent="0.25">
      <c r="C52"/>
      <c r="P52" s="84"/>
    </row>
    <row r="53" spans="3:16" x14ac:dyDescent="0.25">
      <c r="C53"/>
      <c r="P53" s="84"/>
    </row>
    <row r="54" spans="3:16" x14ac:dyDescent="0.25">
      <c r="C54"/>
      <c r="P54" s="84"/>
    </row>
    <row r="55" spans="3:16" x14ac:dyDescent="0.25">
      <c r="C55"/>
      <c r="P55" s="84"/>
    </row>
    <row r="56" spans="3:16" x14ac:dyDescent="0.25">
      <c r="C56"/>
      <c r="E56" s="23"/>
      <c r="F56" s="23"/>
      <c r="P56" s="84"/>
    </row>
    <row r="57" spans="3:16" x14ac:dyDescent="0.25">
      <c r="C57"/>
      <c r="P57" s="84"/>
    </row>
    <row r="58" spans="3:16" x14ac:dyDescent="0.25">
      <c r="C58"/>
      <c r="P58" s="84"/>
    </row>
    <row r="59" spans="3:16" x14ac:dyDescent="0.25">
      <c r="C59"/>
      <c r="P59" s="84"/>
    </row>
    <row r="60" spans="3:16" x14ac:dyDescent="0.25">
      <c r="C60"/>
      <c r="P60" s="84"/>
    </row>
    <row r="61" spans="3:16" x14ac:dyDescent="0.25">
      <c r="C61"/>
      <c r="P61" s="84"/>
    </row>
    <row r="62" spans="3:16" ht="15.75" customHeight="1" x14ac:dyDescent="0.25">
      <c r="C62"/>
    </row>
    <row r="63" spans="3:16" ht="15.75" customHeight="1" x14ac:dyDescent="0.25">
      <c r="C63"/>
    </row>
    <row r="64" spans="3:16" ht="15.75" customHeight="1" x14ac:dyDescent="0.25">
      <c r="C64"/>
    </row>
    <row r="65" spans="2:15" ht="15.75" customHeight="1" x14ac:dyDescent="0.25">
      <c r="C65"/>
    </row>
    <row r="66" spans="2:15" ht="15.75" customHeight="1" x14ac:dyDescent="0.25">
      <c r="C66"/>
    </row>
    <row r="67" spans="2:15" ht="15" customHeight="1" x14ac:dyDescent="0.25">
      <c r="C67"/>
    </row>
    <row r="68" spans="2:15" ht="15" customHeight="1" x14ac:dyDescent="0.25">
      <c r="C68"/>
    </row>
    <row r="69" spans="2:15" x14ac:dyDescent="0.25">
      <c r="C69"/>
    </row>
    <row r="70" spans="2:15" x14ac:dyDescent="0.25">
      <c r="C70"/>
    </row>
    <row r="71" spans="2:15" x14ac:dyDescent="0.25">
      <c r="C71"/>
    </row>
    <row r="72" spans="2:15" ht="6" customHeight="1" x14ac:dyDescent="0.25"/>
    <row r="73" spans="2:15" x14ac:dyDescent="0.25">
      <c r="E73" s="173"/>
      <c r="F73" s="174"/>
      <c r="G73" s="236"/>
      <c r="H73" s="236"/>
      <c r="I73" s="236"/>
      <c r="J73" s="236"/>
      <c r="K73" s="172"/>
      <c r="L73" s="172"/>
      <c r="M73" s="172"/>
      <c r="N73" s="172"/>
      <c r="O73" s="172"/>
    </row>
    <row r="74" spans="2:15" ht="23.25" x14ac:dyDescent="0.25">
      <c r="B74" s="175"/>
      <c r="C74" s="20"/>
      <c r="E74" s="173"/>
      <c r="F74" s="174"/>
      <c r="G74" s="236"/>
      <c r="H74" s="236"/>
      <c r="I74" s="236"/>
      <c r="J74" s="236"/>
      <c r="K74" s="172"/>
      <c r="L74" s="172"/>
      <c r="M74" s="172"/>
      <c r="N74" s="172"/>
      <c r="O74" s="172"/>
    </row>
    <row r="76" spans="2:15" ht="21" x14ac:dyDescent="0.25">
      <c r="D76" s="237"/>
      <c r="E76" s="237"/>
    </row>
    <row r="77" spans="2:15" x14ac:dyDescent="0.25">
      <c r="D77" s="171"/>
      <c r="E77" s="171"/>
    </row>
    <row r="78" spans="2:15" x14ac:dyDescent="0.25">
      <c r="D78" s="170"/>
      <c r="E78" s="170"/>
    </row>
    <row r="79" spans="2:15" x14ac:dyDescent="0.25">
      <c r="D79" s="169"/>
      <c r="E79" s="169"/>
    </row>
    <row r="80" spans="2:15" x14ac:dyDescent="0.25">
      <c r="D80" s="168"/>
    </row>
    <row r="81" spans="4:5" ht="21" x14ac:dyDescent="0.25">
      <c r="D81" s="237"/>
      <c r="E81" s="237"/>
    </row>
    <row r="82" spans="4:5" x14ac:dyDescent="0.25">
      <c r="D82" s="171"/>
      <c r="E82" s="171"/>
    </row>
    <row r="83" spans="4:5" x14ac:dyDescent="0.25">
      <c r="D83" s="170"/>
      <c r="E83" s="170"/>
    </row>
    <row r="84" spans="4:5" x14ac:dyDescent="0.25">
      <c r="D84" s="169"/>
      <c r="E84" s="169"/>
    </row>
    <row r="85" spans="4:5" x14ac:dyDescent="0.25">
      <c r="D85" s="168"/>
      <c r="E85" s="168"/>
    </row>
    <row r="86" spans="4:5" x14ac:dyDescent="0.25">
      <c r="D86" s="168"/>
      <c r="E86" s="168"/>
    </row>
  </sheetData>
  <mergeCells count="9">
    <mergeCell ref="G74:J74"/>
    <mergeCell ref="D76:E76"/>
    <mergeCell ref="D81:E81"/>
    <mergeCell ref="B1:O2"/>
    <mergeCell ref="L13:P13"/>
    <mergeCell ref="G24:H24"/>
    <mergeCell ref="G41:H41"/>
    <mergeCell ref="G42:H42"/>
    <mergeCell ref="G73:J7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e13aaf3-f8b5-448b-b606-5f59d239d11f" xsi:nil="true"/>
    <lcf76f155ced4ddcb4097134ff3c332f xmlns="624f20e9-0351-4655-b3f0-0de013915a5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58C5695E7F54994A1F40DF586AF80" ma:contentTypeVersion="17" ma:contentTypeDescription="Create a new document." ma:contentTypeScope="" ma:versionID="0abaf556dab2468b981677fcde6758e8">
  <xsd:schema xmlns:xsd="http://www.w3.org/2001/XMLSchema" xmlns:xs="http://www.w3.org/2001/XMLSchema" xmlns:p="http://schemas.microsoft.com/office/2006/metadata/properties" xmlns:ns2="624f20e9-0351-4655-b3f0-0de013915a58" xmlns:ns3="1e13aaf3-f8b5-448b-b606-5f59d239d11f" targetNamespace="http://schemas.microsoft.com/office/2006/metadata/properties" ma:root="true" ma:fieldsID="9b4d02b191fcc098c4b814f897384ef9" ns2:_="" ns3:_="">
    <xsd:import namespace="624f20e9-0351-4655-b3f0-0de013915a58"/>
    <xsd:import namespace="1e13aaf3-f8b5-448b-b606-5f59d239d1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f20e9-0351-4655-b3f0-0de013915a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922b69d-36f8-447b-af15-784b702e7c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3aaf3-f8b5-448b-b606-5f59d239d11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d04eff1-9921-4ce5-b938-fdc04b666ce1}" ma:internalName="TaxCatchAll" ma:showField="CatchAllData" ma:web="1e13aaf3-f8b5-448b-b606-5f59d239d1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AE29E5-B5D0-4507-8774-89EB490B4E49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1e13aaf3-f8b5-448b-b606-5f59d239d11f"/>
    <ds:schemaRef ds:uri="624f20e9-0351-4655-b3f0-0de013915a58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8925AC4-FD4C-4CEC-A63E-49C3A4FD0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4f20e9-0351-4655-b3f0-0de013915a58"/>
    <ds:schemaRef ds:uri="1e13aaf3-f8b5-448b-b606-5f59d239d1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B41DF1-03AB-4214-89FE-5E834F445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Apps by List</vt:lpstr>
      <vt:lpstr>Apps by Points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Sojung Choi</dc:creator>
  <cp:keywords/>
  <dc:description/>
  <cp:lastModifiedBy>Claire Petersky</cp:lastModifiedBy>
  <cp:revision/>
  <dcterms:created xsi:type="dcterms:W3CDTF">2023-05-23T00:17:40Z</dcterms:created>
  <dcterms:modified xsi:type="dcterms:W3CDTF">2023-05-26T20:09:05Z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0x01010012258C5695E7F54994A1F40DF586AF80</vt:lpwstr>
  </property>
  <property fmtid="{D5CDD505-2E9C-101B-9397-08002B2CF9AE}" pid="3" name="MediaServiceImageTags">
    <vt:lpwstr/>
  </property>
</Properties>
</file>